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50" windowWidth="27795" windowHeight="12075" activeTab="1"/>
  </bookViews>
  <sheets>
    <sheet name="Ny, bestand" sheetId="1" r:id="rId1"/>
    <sheet name="Firmabiler" sheetId="2" r:id="rId2"/>
    <sheet name="Taxa" sheetId="4" r:id="rId3"/>
    <sheet name="Rutebusser" sheetId="5" r:id="rId4"/>
    <sheet name="Varebiler" sheetId="7" r:id="rId5"/>
    <sheet name="Lastbiler" sheetId="6" r:id="rId6"/>
    <sheet name="Ark3" sheetId="3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calcPr calcId="145621"/>
</workbook>
</file>

<file path=xl/calcChain.xml><?xml version="1.0" encoding="utf-8"?>
<calcChain xmlns="http://schemas.openxmlformats.org/spreadsheetml/2006/main">
  <c r="K49" i="2" l="1"/>
  <c r="J49" i="2"/>
  <c r="I49" i="2"/>
  <c r="H49" i="2"/>
  <c r="G49" i="2"/>
  <c r="F49" i="2"/>
  <c r="E49" i="2"/>
  <c r="D49" i="2"/>
  <c r="C49" i="2"/>
  <c r="B49" i="2"/>
  <c r="K48" i="2"/>
  <c r="J48" i="2"/>
  <c r="I48" i="2"/>
  <c r="H48" i="2"/>
  <c r="G48" i="2"/>
  <c r="F48" i="2"/>
  <c r="E48" i="2"/>
  <c r="D48" i="2"/>
  <c r="C48" i="2"/>
  <c r="B48" i="2"/>
  <c r="K47" i="2"/>
  <c r="J47" i="2"/>
  <c r="I47" i="2"/>
  <c r="H47" i="2"/>
  <c r="G47" i="2"/>
  <c r="F47" i="2"/>
  <c r="E47" i="2"/>
  <c r="D47" i="2"/>
  <c r="C47" i="2"/>
  <c r="B47" i="2"/>
  <c r="K46" i="2"/>
  <c r="J46" i="2"/>
  <c r="I46" i="2"/>
  <c r="H46" i="2"/>
  <c r="G46" i="2"/>
  <c r="F46" i="2"/>
  <c r="E46" i="2"/>
  <c r="D46" i="2"/>
  <c r="C46" i="2"/>
  <c r="B46" i="2"/>
  <c r="K45" i="2"/>
  <c r="J45" i="2"/>
  <c r="I45" i="2"/>
  <c r="H45" i="2"/>
  <c r="G45" i="2"/>
  <c r="F45" i="2"/>
  <c r="E45" i="2"/>
  <c r="D45" i="2"/>
  <c r="C45" i="2"/>
  <c r="B45" i="2"/>
  <c r="K42" i="2"/>
  <c r="J42" i="2"/>
  <c r="I42" i="2"/>
  <c r="H42" i="2"/>
  <c r="G42" i="2"/>
  <c r="F42" i="2"/>
  <c r="E42" i="2"/>
  <c r="D42" i="2"/>
  <c r="C42" i="2"/>
  <c r="B42" i="2"/>
  <c r="K41" i="2"/>
  <c r="J41" i="2"/>
  <c r="I41" i="2"/>
  <c r="H41" i="2"/>
  <c r="G41" i="2"/>
  <c r="F41" i="2"/>
  <c r="E41" i="2"/>
  <c r="D41" i="2"/>
  <c r="C41" i="2"/>
  <c r="B41" i="2"/>
  <c r="K40" i="2"/>
  <c r="J40" i="2"/>
  <c r="I40" i="2"/>
  <c r="H40" i="2"/>
  <c r="G40" i="2"/>
  <c r="F40" i="2"/>
  <c r="E40" i="2"/>
  <c r="D40" i="2"/>
  <c r="C40" i="2"/>
  <c r="B40" i="2"/>
  <c r="K39" i="2"/>
  <c r="J39" i="2"/>
  <c r="I39" i="2"/>
  <c r="H39" i="2"/>
  <c r="G39" i="2"/>
  <c r="F39" i="2"/>
  <c r="E39" i="2"/>
  <c r="D39" i="2"/>
  <c r="C39" i="2"/>
  <c r="B39" i="2"/>
  <c r="K38" i="2"/>
  <c r="J38" i="2"/>
  <c r="I38" i="2"/>
  <c r="H38" i="2"/>
  <c r="G38" i="2"/>
  <c r="F38" i="2"/>
  <c r="E38" i="2"/>
  <c r="D38" i="2"/>
  <c r="C38" i="2"/>
  <c r="B38" i="2"/>
  <c r="K37" i="2"/>
  <c r="J37" i="2"/>
  <c r="I37" i="2"/>
  <c r="H37" i="2"/>
  <c r="G37" i="2"/>
  <c r="F37" i="2"/>
  <c r="E37" i="2"/>
  <c r="D37" i="2"/>
  <c r="C37" i="2"/>
  <c r="B37" i="2"/>
  <c r="K36" i="2"/>
  <c r="J36" i="2"/>
  <c r="I36" i="2"/>
  <c r="H36" i="2"/>
  <c r="G36" i="2"/>
  <c r="F36" i="2"/>
  <c r="E36" i="2"/>
  <c r="D36" i="2"/>
  <c r="C36" i="2"/>
  <c r="B36" i="2"/>
  <c r="K35" i="2"/>
  <c r="J35" i="2"/>
  <c r="I35" i="2"/>
  <c r="H35" i="2"/>
  <c r="G35" i="2"/>
  <c r="F35" i="2"/>
  <c r="E35" i="2"/>
  <c r="D35" i="2"/>
  <c r="C35" i="2"/>
  <c r="B35" i="2"/>
  <c r="K34" i="2"/>
  <c r="J34" i="2"/>
  <c r="I34" i="2"/>
  <c r="H34" i="2"/>
  <c r="G34" i="2"/>
  <c r="F34" i="2"/>
  <c r="E34" i="2"/>
  <c r="D34" i="2"/>
  <c r="C34" i="2"/>
  <c r="B34" i="2"/>
  <c r="K33" i="2"/>
  <c r="J33" i="2"/>
  <c r="I33" i="2"/>
  <c r="H33" i="2"/>
  <c r="G33" i="2"/>
  <c r="F33" i="2"/>
  <c r="E33" i="2"/>
  <c r="D33" i="2"/>
  <c r="C33" i="2"/>
  <c r="B33" i="2"/>
  <c r="K32" i="2"/>
  <c r="J32" i="2"/>
  <c r="I32" i="2"/>
  <c r="H32" i="2"/>
  <c r="G32" i="2"/>
  <c r="F32" i="2"/>
  <c r="E32" i="2"/>
  <c r="D32" i="2"/>
  <c r="C32" i="2"/>
  <c r="B32" i="2"/>
  <c r="K27" i="2"/>
  <c r="J27" i="2"/>
  <c r="I27" i="2"/>
  <c r="H27" i="2"/>
  <c r="G27" i="2"/>
  <c r="F27" i="2"/>
  <c r="E27" i="2"/>
  <c r="D27" i="2"/>
  <c r="C27" i="2"/>
  <c r="B27" i="2"/>
  <c r="K26" i="2"/>
  <c r="J26" i="2"/>
  <c r="I26" i="2"/>
  <c r="H26" i="2"/>
  <c r="G26" i="2"/>
  <c r="F26" i="2"/>
  <c r="E26" i="2"/>
  <c r="D26" i="2"/>
  <c r="C26" i="2"/>
  <c r="B26" i="2"/>
  <c r="K25" i="2"/>
  <c r="J25" i="2"/>
  <c r="I25" i="2"/>
  <c r="H25" i="2"/>
  <c r="G25" i="2"/>
  <c r="F25" i="2"/>
  <c r="E25" i="2"/>
  <c r="D25" i="2"/>
  <c r="C25" i="2"/>
  <c r="B25" i="2"/>
  <c r="K24" i="2"/>
  <c r="J24" i="2"/>
  <c r="I24" i="2"/>
  <c r="H24" i="2"/>
  <c r="G24" i="2"/>
  <c r="F24" i="2"/>
  <c r="E24" i="2"/>
  <c r="D24" i="2"/>
  <c r="C24" i="2"/>
  <c r="B24" i="2"/>
  <c r="K23" i="2"/>
  <c r="J23" i="2"/>
  <c r="I23" i="2"/>
  <c r="H23" i="2"/>
  <c r="G23" i="2"/>
  <c r="F23" i="2"/>
  <c r="E23" i="2"/>
  <c r="D23" i="2"/>
  <c r="C23" i="2"/>
  <c r="B23" i="2"/>
  <c r="K20" i="2"/>
  <c r="J20" i="2"/>
  <c r="I20" i="2"/>
  <c r="H20" i="2"/>
  <c r="G20" i="2"/>
  <c r="F20" i="2"/>
  <c r="E20" i="2"/>
  <c r="D20" i="2"/>
  <c r="C20" i="2"/>
  <c r="K19" i="2"/>
  <c r="J19" i="2"/>
  <c r="I19" i="2"/>
  <c r="H19" i="2"/>
  <c r="G19" i="2"/>
  <c r="F19" i="2"/>
  <c r="E19" i="2"/>
  <c r="D19" i="2"/>
  <c r="C19" i="2"/>
  <c r="K18" i="2"/>
  <c r="J18" i="2"/>
  <c r="I18" i="2"/>
  <c r="H18" i="2"/>
  <c r="G18" i="2"/>
  <c r="F18" i="2"/>
  <c r="E18" i="2"/>
  <c r="D18" i="2"/>
  <c r="C18" i="2"/>
  <c r="K17" i="2"/>
  <c r="J17" i="2"/>
  <c r="I17" i="2"/>
  <c r="H17" i="2"/>
  <c r="G17" i="2"/>
  <c r="F17" i="2"/>
  <c r="E17" i="2"/>
  <c r="D17" i="2"/>
  <c r="C17" i="2"/>
  <c r="K16" i="2"/>
  <c r="J16" i="2"/>
  <c r="I16" i="2"/>
  <c r="H16" i="2"/>
  <c r="G16" i="2"/>
  <c r="F16" i="2"/>
  <c r="E16" i="2"/>
  <c r="D16" i="2"/>
  <c r="C16" i="2"/>
  <c r="K15" i="2"/>
  <c r="J15" i="2"/>
  <c r="I15" i="2"/>
  <c r="H15" i="2"/>
  <c r="G15" i="2"/>
  <c r="F15" i="2"/>
  <c r="E15" i="2"/>
  <c r="D15" i="2"/>
  <c r="C15" i="2"/>
  <c r="K14" i="2"/>
  <c r="J14" i="2"/>
  <c r="I14" i="2"/>
  <c r="H14" i="2"/>
  <c r="G14" i="2"/>
  <c r="F14" i="2"/>
  <c r="E14" i="2"/>
  <c r="D14" i="2"/>
  <c r="C14" i="2"/>
  <c r="K13" i="2"/>
  <c r="J13" i="2"/>
  <c r="I13" i="2"/>
  <c r="H13" i="2"/>
  <c r="G13" i="2"/>
  <c r="F13" i="2"/>
  <c r="E13" i="2"/>
  <c r="D13" i="2"/>
  <c r="C13" i="2"/>
  <c r="K12" i="2"/>
  <c r="J12" i="2"/>
  <c r="I12" i="2"/>
  <c r="H12" i="2"/>
  <c r="G12" i="2"/>
  <c r="F12" i="2"/>
  <c r="E12" i="2"/>
  <c r="D12" i="2"/>
  <c r="C12" i="2"/>
  <c r="K11" i="2"/>
  <c r="J11" i="2"/>
  <c r="I11" i="2"/>
  <c r="H11" i="2"/>
  <c r="G11" i="2"/>
  <c r="F11" i="2"/>
  <c r="E11" i="2"/>
  <c r="D11" i="2"/>
  <c r="C11" i="2"/>
  <c r="K10" i="2"/>
  <c r="J10" i="2"/>
  <c r="I10" i="2"/>
  <c r="H10" i="2"/>
  <c r="G10" i="2"/>
  <c r="F10" i="2"/>
  <c r="E10" i="2"/>
  <c r="D10" i="2"/>
  <c r="C10" i="2"/>
  <c r="B20" i="2"/>
  <c r="B19" i="2"/>
  <c r="B18" i="2"/>
  <c r="B17" i="2"/>
  <c r="B16" i="2"/>
  <c r="B15" i="2"/>
  <c r="B14" i="2"/>
  <c r="B13" i="2"/>
  <c r="B12" i="2"/>
  <c r="B11" i="2"/>
  <c r="B10" i="2"/>
  <c r="K5" i="2"/>
  <c r="J5" i="2"/>
  <c r="I5" i="2"/>
  <c r="H5" i="2"/>
  <c r="G5" i="2"/>
  <c r="F5" i="2"/>
  <c r="E5" i="2"/>
  <c r="D5" i="2"/>
  <c r="C5" i="2"/>
  <c r="C6" i="2"/>
  <c r="D6" i="2"/>
  <c r="E6" i="2"/>
  <c r="F6" i="2"/>
  <c r="G6" i="2"/>
  <c r="H6" i="2"/>
  <c r="I6" i="2"/>
  <c r="J6" i="2"/>
  <c r="K6" i="2"/>
  <c r="B6" i="2"/>
  <c r="B5" i="2"/>
  <c r="B8" i="1"/>
  <c r="C8" i="1"/>
  <c r="D8" i="1"/>
  <c r="E8" i="1"/>
  <c r="F8" i="1"/>
  <c r="J8" i="1"/>
  <c r="K8" i="1"/>
  <c r="L8" i="1"/>
  <c r="Q8" i="1"/>
  <c r="S8" i="1"/>
  <c r="W8" i="1"/>
  <c r="Y8" i="1"/>
  <c r="AC8" i="1"/>
  <c r="AD8" i="1"/>
  <c r="AE8" i="1"/>
  <c r="AC6" i="1"/>
  <c r="AD6" i="1"/>
  <c r="AE6" i="1"/>
  <c r="AH5" i="1"/>
  <c r="AC5" i="1"/>
  <c r="AD5" i="1"/>
  <c r="AE5" i="1"/>
  <c r="W6" i="1"/>
  <c r="X6" i="1"/>
  <c r="Y6" i="1"/>
  <c r="W5" i="1"/>
  <c r="X5" i="1"/>
  <c r="Y5" i="1"/>
  <c r="Q6" i="1"/>
  <c r="R6" i="1"/>
  <c r="S6" i="1"/>
  <c r="U5" i="1"/>
  <c r="Q5" i="1"/>
  <c r="R5" i="1"/>
  <c r="S5" i="1"/>
  <c r="O6" i="1"/>
  <c r="M6" i="1"/>
  <c r="J6" i="1"/>
  <c r="K6" i="1"/>
  <c r="L6" i="1"/>
  <c r="M5" i="1"/>
  <c r="N5" i="1"/>
  <c r="O5" i="1"/>
  <c r="J5" i="1"/>
  <c r="K5" i="1"/>
  <c r="L5" i="1"/>
  <c r="H6" i="1"/>
  <c r="H5" i="1"/>
  <c r="E6" i="1"/>
  <c r="B6" i="1"/>
  <c r="C6" i="1"/>
  <c r="D6" i="1"/>
  <c r="G5" i="1"/>
  <c r="F5" i="1"/>
  <c r="E5" i="1"/>
  <c r="B5" i="1"/>
  <c r="C5" i="1"/>
  <c r="D5" i="1"/>
</calcChain>
</file>

<file path=xl/sharedStrings.xml><?xml version="1.0" encoding="utf-8"?>
<sst xmlns="http://schemas.openxmlformats.org/spreadsheetml/2006/main" count="908" uniqueCount="106">
  <si>
    <t>I alt</t>
  </si>
  <si>
    <t>Benzin</t>
  </si>
  <si>
    <t>Diesel</t>
  </si>
  <si>
    <t>F-gas</t>
  </si>
  <si>
    <t>N-gas</t>
  </si>
  <si>
    <t>El</t>
  </si>
  <si>
    <t>Petroleum</t>
  </si>
  <si>
    <t>Brint</t>
  </si>
  <si>
    <t>Benzinhybrid</t>
  </si>
  <si>
    <t>Dieselhybrid</t>
  </si>
  <si>
    <t>Hybrid</t>
  </si>
  <si>
    <t>Heraf ældre end 2006</t>
  </si>
  <si>
    <t>Øvrige</t>
  </si>
  <si>
    <t>Personbiler</t>
  </si>
  <si>
    <t>Varebiler</t>
  </si>
  <si>
    <t>Lastbiler</t>
  </si>
  <si>
    <t>Sættevognstrækkere</t>
  </si>
  <si>
    <t>Nyregistreringer, jan.-sep- 2018</t>
  </si>
  <si>
    <t>1 firmabil</t>
  </si>
  <si>
    <t>2 firmabiler</t>
  </si>
  <si>
    <t>3 firmabiler</t>
  </si>
  <si>
    <t>1 person + 1 firma</t>
  </si>
  <si>
    <t>2 personbiler + 1 firmabil</t>
  </si>
  <si>
    <t>1 person + 2 firma</t>
  </si>
  <si>
    <t>1 firma + 2 varebiler</t>
  </si>
  <si>
    <t>2 firma + 1 varebil</t>
  </si>
  <si>
    <t>1 person + 1 vare + 1 firma</t>
  </si>
  <si>
    <t>Antal familier med firmabil</t>
  </si>
  <si>
    <t>Antal firmabiler</t>
  </si>
  <si>
    <t>Bestand 1. oktober 2018</t>
  </si>
  <si>
    <t>Landsdele</t>
  </si>
  <si>
    <t>Byen København</t>
  </si>
  <si>
    <t>Vestjylland</t>
  </si>
  <si>
    <t>Nordjylland</t>
  </si>
  <si>
    <t>Københavns omegn</t>
  </si>
  <si>
    <t>Nordsjælland</t>
  </si>
  <si>
    <t>Bornholm</t>
  </si>
  <si>
    <t>Østsjælland</t>
  </si>
  <si>
    <t>Vest- og Sydsjælland</t>
  </si>
  <si>
    <t>Fyn</t>
  </si>
  <si>
    <t>Sydjylland</t>
  </si>
  <si>
    <t>Østjylland</t>
  </si>
  <si>
    <t>Regioner</t>
  </si>
  <si>
    <t>Midtjylland</t>
  </si>
  <si>
    <t>Syddanmark</t>
  </si>
  <si>
    <t>Hovedstaden</t>
  </si>
  <si>
    <t>Sjælland</t>
  </si>
  <si>
    <t>Antal familier</t>
  </si>
  <si>
    <t>Tabel 3 i alt</t>
  </si>
  <si>
    <t>DRIVKRAFTTYPE</t>
  </si>
  <si>
    <t>.</t>
  </si>
  <si>
    <t>2018</t>
  </si>
  <si>
    <t>2017</t>
  </si>
  <si>
    <t>2016</t>
  </si>
  <si>
    <t>2015</t>
  </si>
  <si>
    <t>2014</t>
  </si>
  <si>
    <t>2013</t>
  </si>
  <si>
    <t>2012</t>
  </si>
  <si>
    <t>2011</t>
  </si>
  <si>
    <t>2010</t>
  </si>
  <si>
    <t>2009</t>
  </si>
  <si>
    <t>2008</t>
  </si>
  <si>
    <t>2007</t>
  </si>
  <si>
    <t>2006</t>
  </si>
  <si>
    <t>2005</t>
  </si>
  <si>
    <t>2004</t>
  </si>
  <si>
    <t>2003</t>
  </si>
  <si>
    <t>2002</t>
  </si>
  <si>
    <t>2001</t>
  </si>
  <si>
    <t>2000</t>
  </si>
  <si>
    <t>1999</t>
  </si>
  <si>
    <t>1998</t>
  </si>
  <si>
    <t>1997</t>
  </si>
  <si>
    <t>1996</t>
  </si>
  <si>
    <t>1995</t>
  </si>
  <si>
    <t>1994</t>
  </si>
  <si>
    <t>1993</t>
  </si>
  <si>
    <t>&lt; 1993</t>
  </si>
  <si>
    <t>Uoplyst</t>
  </si>
  <si>
    <t>PASSAGERANTAL</t>
  </si>
  <si>
    <t>&lt; 10</t>
  </si>
  <si>
    <t>10</t>
  </si>
  <si>
    <t>11</t>
  </si>
  <si>
    <t>12</t>
  </si>
  <si>
    <t>13-19</t>
  </si>
  <si>
    <t>20-31</t>
  </si>
  <si>
    <t>32-49</t>
  </si>
  <si>
    <t>50-59</t>
  </si>
  <si>
    <t>60-69</t>
  </si>
  <si>
    <t>70-79</t>
  </si>
  <si>
    <t>&gt;= 80</t>
  </si>
  <si>
    <t>Rute- og turistbusser</t>
  </si>
  <si>
    <t>Nej</t>
  </si>
  <si>
    <t>Ja</t>
  </si>
  <si>
    <t>PARTIKELFILTER</t>
  </si>
  <si>
    <t>Type</t>
  </si>
  <si>
    <t>Bestand af varebiler pr. 1. oktober 2018 efter årgang, totalvægt og partikelfilter</t>
  </si>
  <si>
    <t>TOTALVAEGT</t>
  </si>
  <si>
    <t>&lt;= 2.000 kg</t>
  </si>
  <si>
    <t>2-3.000 kg</t>
  </si>
  <si>
    <t>3-3.500 kg</t>
  </si>
  <si>
    <t>Bestand af lastbiler og sættevognstrækkere pr. 1. oktober 2018 efter årgang og partikelfilter</t>
  </si>
  <si>
    <t>Busser til rutekørsel efter årgang, drivmiddel, partikelfilter og passagerantal, bestand pr. 1. oktober 2018</t>
  </si>
  <si>
    <t>Taxabestand pr. 1. oktober 2018 på årgang, drivmiddel og partikelfilter</t>
  </si>
  <si>
    <t>Nyregistreringer januar-september 2018 og bestand 1. oktober 2018 for person-, vare- og lastbiler, busser og sættevognstrækkere efter drivmiddel</t>
  </si>
  <si>
    <t>Firmabiler 1. januar 2018, antal familier og antal biler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</si>
</sst>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 * #,##0.00_ ;_ * \-#,##0.00_ ;_ * &quot;-&quot;??_ ;_ @_ "/>
    <numFmt numFmtId="164" formatCode="###,###,##0"/>
    <numFmt numFmtId="165" formatCode="_ * #,##0_ ;_ * \-#,##0_ ;_ * &quot;-&quot;??_ ;_ @_ "/>
    <numFmt numFmtId="166" formatCode="###########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.5"/>
      <color rgb="FF112277"/>
      <name val="Arial"/>
    </font>
    <font>
      <b/>
      <i/>
      <sz val="11"/>
      <color theme="1"/>
      <name val="Calibri"/>
      <family val="2"/>
      <scheme val="minor"/>
    </font>
    <font>
      <sz val="9.5"/>
      <color rgb="FF000000"/>
      <name val="Arial"/>
      <family val="2"/>
    </font>
    <font>
      <b/>
      <sz val="11"/>
      <color rgb="FF112277"/>
      <name val="Arial"/>
      <family val="2"/>
    </font>
    <font>
      <b/>
      <sz val="9.5"/>
      <color rgb="FF112277"/>
      <name val="Arial"/>
      <family val="2"/>
    </font>
    <font>
      <b/>
      <sz val="9.5"/>
      <color rgb="FF000000"/>
      <name val="Arial"/>
      <family val="2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EDF2F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AFBFE"/>
        <bgColor indexed="64"/>
      </patternFill>
    </fill>
  </fills>
  <borders count="3">
    <border>
      <left/>
      <right/>
      <top/>
      <bottom/>
      <diagonal/>
    </border>
    <border>
      <left style="thin">
        <color rgb="FFB0B7BB"/>
      </left>
      <right style="thin">
        <color rgb="FFB0B7BB"/>
      </right>
      <top style="thin">
        <color rgb="FFB0B7BB"/>
      </top>
      <bottom style="thin">
        <color rgb="FFB0B7BB"/>
      </bottom>
      <diagonal/>
    </border>
    <border>
      <left style="thin">
        <color rgb="FFC1C1C1"/>
      </left>
      <right style="thin">
        <color rgb="FFC1C1C1"/>
      </right>
      <top style="thin">
        <color rgb="FFC1C1C1"/>
      </top>
      <bottom style="thin">
        <color rgb="FFC1C1C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/>
  </cellStyleXfs>
  <cellXfs count="24">
    <xf numFmtId="0" fontId="0" fillId="0" borderId="0" xfId="0"/>
    <xf numFmtId="0" fontId="3" fillId="2" borderId="1" xfId="0" applyFont="1" applyFill="1" applyBorder="1" applyAlignment="1">
      <alignment horizontal="center"/>
    </xf>
    <xf numFmtId="164" fontId="0" fillId="3" borderId="2" xfId="0" applyNumberFormat="1" applyFont="1" applyFill="1" applyBorder="1" applyAlignment="1">
      <alignment horizontal="right"/>
    </xf>
    <xf numFmtId="165" fontId="0" fillId="0" borderId="0" xfId="1" applyNumberFormat="1" applyFont="1"/>
    <xf numFmtId="165" fontId="0" fillId="0" borderId="0" xfId="1" applyNumberFormat="1" applyFont="1" applyAlignment="1"/>
    <xf numFmtId="0" fontId="0" fillId="0" borderId="0" xfId="0" applyAlignment="1"/>
    <xf numFmtId="0" fontId="2" fillId="0" borderId="0" xfId="0" applyFont="1"/>
    <xf numFmtId="0" fontId="4" fillId="0" borderId="0" xfId="0" applyFont="1"/>
    <xf numFmtId="0" fontId="5" fillId="4" borderId="0" xfId="2" applyFont="1" applyFill="1" applyBorder="1" applyAlignment="1">
      <alignment horizontal="left"/>
    </xf>
    <xf numFmtId="0" fontId="7" fillId="2" borderId="1" xfId="2" applyFont="1" applyFill="1" applyBorder="1" applyAlignment="1">
      <alignment horizontal="center"/>
    </xf>
    <xf numFmtId="0" fontId="7" fillId="2" borderId="1" xfId="2" applyFont="1" applyFill="1" applyBorder="1" applyAlignment="1">
      <alignment horizontal="left" vertical="top"/>
    </xf>
    <xf numFmtId="164" fontId="5" fillId="3" borderId="2" xfId="2" applyNumberFormat="1" applyFont="1" applyFill="1" applyBorder="1" applyAlignment="1">
      <alignment horizontal="right"/>
    </xf>
    <xf numFmtId="0" fontId="7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left" vertical="top"/>
    </xf>
    <xf numFmtId="164" fontId="2" fillId="3" borderId="2" xfId="0" applyNumberFormat="1" applyFont="1" applyFill="1" applyBorder="1" applyAlignment="1">
      <alignment horizontal="right"/>
    </xf>
    <xf numFmtId="164" fontId="8" fillId="3" borderId="2" xfId="2" applyNumberFormat="1" applyFont="1" applyFill="1" applyBorder="1" applyAlignment="1">
      <alignment horizontal="right"/>
    </xf>
    <xf numFmtId="0" fontId="9" fillId="0" borderId="0" xfId="0" applyFont="1"/>
    <xf numFmtId="0" fontId="6" fillId="4" borderId="0" xfId="2" applyFont="1" applyFill="1" applyBorder="1" applyAlignment="1">
      <alignment horizontal="left" wrapText="1"/>
    </xf>
    <xf numFmtId="0" fontId="5" fillId="4" borderId="0" xfId="2" applyFont="1" applyFill="1" applyBorder="1" applyAlignment="1">
      <alignment horizontal="left"/>
    </xf>
    <xf numFmtId="0" fontId="7" fillId="2" borderId="1" xfId="2" applyFont="1" applyFill="1" applyBorder="1" applyAlignment="1">
      <alignment horizontal="center" vertical="center"/>
    </xf>
    <xf numFmtId="0" fontId="7" fillId="2" borderId="1" xfId="2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166" fontId="7" fillId="2" borderId="1" xfId="2" applyNumberFormat="1" applyFont="1" applyFill="1" applyBorder="1" applyAlignment="1">
      <alignment horizontal="center"/>
    </xf>
  </cellXfs>
  <cellStyles count="3">
    <cellStyle name="Komma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externalLink" Target="externalLinks/externalLink6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externalLink" Target="externalLinks/externalLink7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39501/Motorpark/Inddata/Personbiler/2018/Personbiler_reg1aar_20180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se/AppData/Local/Microsoft/Windows/Temporary%20Internet%20Files/Content.Outlook/CDA57TX2/Personbiler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se/AppData/Local/Microsoft/Windows/Temporary%20Internet%20Files/Content.Outlook/CDA57TX2/Varebiler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se/AppData/Local/Microsoft/Windows/Temporary%20Internet%20Files/Content.Outlook/CDA57TX2/Lastbiler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se/AppData/Local/Microsoft/Windows/Temporary%20Internet%20Files/Content.Outlook/CDA57TX2/Tr&#230;kkere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se/AppData/Local/Microsoft/Windows/Temporary%20Internet%20Files/Content.Outlook/CDA57TX2/Bus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239501/BILSTAT/Publikationer/Statistiske%20Efterretninger/Bilk&#248;b%20og%20r&#229;dighed/Bilr&#229;dighed/Grundtabeller/Mellemdata/Kommuner,%20regioner%20og%20landsdel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rsonbiler_reg1aar_2018 (2)"/>
      <sheetName val="Personbiler_reg1aar_2018 2 (2)"/>
      <sheetName val="Personbiler_reg1aar_2018"/>
      <sheetName val="Personbiler_reg1aar_2018 2"/>
    </sheetNames>
    <sheetDataSet>
      <sheetData sheetId="0" refreshError="1"/>
      <sheetData sheetId="1">
        <row r="7">
          <cell r="B7">
            <v>2592100</v>
          </cell>
          <cell r="C7">
            <v>1767025</v>
          </cell>
          <cell r="D7">
            <v>810809</v>
          </cell>
          <cell r="E7">
            <v>4</v>
          </cell>
          <cell r="F7">
            <v>127</v>
          </cell>
          <cell r="G7">
            <v>9469</v>
          </cell>
          <cell r="H7">
            <v>3</v>
          </cell>
          <cell r="I7">
            <v>81</v>
          </cell>
          <cell r="J7">
            <v>4558</v>
          </cell>
          <cell r="K7">
            <v>24</v>
          </cell>
          <cell r="L7">
            <v>391108</v>
          </cell>
          <cell r="M7">
            <v>41509</v>
          </cell>
          <cell r="N7">
            <v>348573</v>
          </cell>
          <cell r="O7">
            <v>8</v>
          </cell>
          <cell r="P7">
            <v>134</v>
          </cell>
          <cell r="Q7">
            <v>650</v>
          </cell>
          <cell r="R7">
            <v>6</v>
          </cell>
          <cell r="T7">
            <v>223</v>
          </cell>
          <cell r="U7">
            <v>5</v>
          </cell>
          <cell r="V7">
            <v>28382</v>
          </cell>
          <cell r="W7">
            <v>285</v>
          </cell>
          <cell r="X7">
            <v>27941</v>
          </cell>
          <cell r="Y7">
            <v>2</v>
          </cell>
          <cell r="Z7">
            <v>145</v>
          </cell>
          <cell r="AB7">
            <v>1</v>
          </cell>
          <cell r="AF7">
            <v>13281</v>
          </cell>
          <cell r="AG7">
            <v>408</v>
          </cell>
          <cell r="AH7">
            <v>12710</v>
          </cell>
          <cell r="AI7">
            <v>1</v>
          </cell>
          <cell r="AJ7">
            <v>154</v>
          </cell>
          <cell r="AP7">
            <v>14537</v>
          </cell>
          <cell r="AQ7">
            <v>7</v>
          </cell>
          <cell r="AR7">
            <v>14524</v>
          </cell>
        </row>
        <row r="22">
          <cell r="B22">
            <v>587323</v>
          </cell>
          <cell r="C22">
            <v>497461</v>
          </cell>
          <cell r="D22">
            <v>89810</v>
          </cell>
          <cell r="E22">
            <v>3</v>
          </cell>
          <cell r="F22">
            <v>1</v>
          </cell>
          <cell r="G22">
            <v>44</v>
          </cell>
          <cell r="H22">
            <v>3</v>
          </cell>
          <cell r="L22">
            <v>88851</v>
          </cell>
          <cell r="M22">
            <v>21146</v>
          </cell>
          <cell r="N22">
            <v>67694</v>
          </cell>
          <cell r="O22">
            <v>6</v>
          </cell>
          <cell r="P22">
            <v>0</v>
          </cell>
          <cell r="Q22">
            <v>3</v>
          </cell>
          <cell r="R22">
            <v>2</v>
          </cell>
          <cell r="V22">
            <v>6920</v>
          </cell>
          <cell r="W22">
            <v>269</v>
          </cell>
          <cell r="X22">
            <v>6651</v>
          </cell>
          <cell r="AF22">
            <v>4197</v>
          </cell>
          <cell r="AG22">
            <v>395</v>
          </cell>
          <cell r="AH22">
            <v>3801</v>
          </cell>
          <cell r="AP22">
            <v>749</v>
          </cell>
          <cell r="AQ22">
            <v>0</v>
          </cell>
          <cell r="AR22">
            <v>749</v>
          </cell>
        </row>
      </sheetData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rsonbiler"/>
    </sheetNames>
    <sheetDataSet>
      <sheetData sheetId="0">
        <row r="32">
          <cell r="C32">
            <v>19899</v>
          </cell>
          <cell r="D32">
            <v>12225</v>
          </cell>
          <cell r="E32">
            <v>7284</v>
          </cell>
          <cell r="H32">
            <v>36</v>
          </cell>
          <cell r="K32">
            <v>354</v>
          </cell>
          <cell r="L32">
            <v>0</v>
          </cell>
        </row>
        <row r="33">
          <cell r="C33">
            <v>17276</v>
          </cell>
          <cell r="D33">
            <v>10801</v>
          </cell>
          <cell r="E33">
            <v>6185</v>
          </cell>
          <cell r="H33">
            <v>47</v>
          </cell>
          <cell r="K33">
            <v>243</v>
          </cell>
          <cell r="L33">
            <v>0</v>
          </cell>
        </row>
        <row r="34">
          <cell r="C34">
            <v>19786</v>
          </cell>
          <cell r="D34">
            <v>12585</v>
          </cell>
          <cell r="E34">
            <v>6838</v>
          </cell>
          <cell r="H34">
            <v>111</v>
          </cell>
          <cell r="K34">
            <v>252</v>
          </cell>
          <cell r="L34">
            <v>0</v>
          </cell>
        </row>
        <row r="35">
          <cell r="C35">
            <v>18764</v>
          </cell>
          <cell r="D35">
            <v>12182</v>
          </cell>
          <cell r="E35">
            <v>6136</v>
          </cell>
          <cell r="H35">
            <v>135</v>
          </cell>
          <cell r="K35">
            <v>311</v>
          </cell>
          <cell r="L35">
            <v>0</v>
          </cell>
        </row>
        <row r="36">
          <cell r="C36">
            <v>22591</v>
          </cell>
          <cell r="D36">
            <v>14628</v>
          </cell>
          <cell r="E36">
            <v>7668</v>
          </cell>
          <cell r="H36">
            <v>76</v>
          </cell>
          <cell r="K36">
            <v>218</v>
          </cell>
          <cell r="L36">
            <v>0</v>
          </cell>
        </row>
        <row r="37">
          <cell r="C37">
            <v>22559</v>
          </cell>
          <cell r="D37">
            <v>14668</v>
          </cell>
          <cell r="E37">
            <v>7496</v>
          </cell>
          <cell r="H37">
            <v>119</v>
          </cell>
          <cell r="K37">
            <v>274</v>
          </cell>
          <cell r="L37">
            <v>0</v>
          </cell>
        </row>
        <row r="38">
          <cell r="C38">
            <v>16483</v>
          </cell>
          <cell r="D38">
            <v>10996</v>
          </cell>
          <cell r="E38">
            <v>5062</v>
          </cell>
          <cell r="H38">
            <v>51</v>
          </cell>
          <cell r="K38">
            <v>374</v>
          </cell>
          <cell r="L38">
            <v>0</v>
          </cell>
        </row>
        <row r="39">
          <cell r="C39">
            <v>20670</v>
          </cell>
          <cell r="D39">
            <v>12980</v>
          </cell>
          <cell r="E39">
            <v>7019</v>
          </cell>
          <cell r="H39">
            <v>172</v>
          </cell>
          <cell r="K39">
            <v>497</v>
          </cell>
          <cell r="L39">
            <v>0</v>
          </cell>
        </row>
        <row r="40">
          <cell r="C40">
            <v>11990</v>
          </cell>
          <cell r="D40">
            <v>8211</v>
          </cell>
          <cell r="E40">
            <v>3471</v>
          </cell>
          <cell r="H40">
            <v>183</v>
          </cell>
          <cell r="K40">
            <v>122</v>
          </cell>
          <cell r="L40">
            <v>1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rebiler"/>
      <sheetName val="Varebiler 2"/>
    </sheetNames>
    <sheetDataSet>
      <sheetData sheetId="0">
        <row r="32">
          <cell r="C32">
            <v>2571</v>
          </cell>
          <cell r="D32">
            <v>172</v>
          </cell>
          <cell r="E32">
            <v>2389</v>
          </cell>
        </row>
        <row r="33">
          <cell r="C33">
            <v>2446</v>
          </cell>
          <cell r="D33">
            <v>201</v>
          </cell>
          <cell r="E33">
            <v>2238</v>
          </cell>
        </row>
        <row r="34">
          <cell r="C34">
            <v>2781</v>
          </cell>
          <cell r="D34">
            <v>174</v>
          </cell>
          <cell r="E34">
            <v>2599</v>
          </cell>
        </row>
        <row r="35">
          <cell r="C35">
            <v>2890</v>
          </cell>
          <cell r="D35">
            <v>154</v>
          </cell>
          <cell r="E35">
            <v>2702</v>
          </cell>
        </row>
        <row r="36">
          <cell r="C36">
            <v>3383</v>
          </cell>
          <cell r="D36">
            <v>164</v>
          </cell>
          <cell r="E36">
            <v>3160</v>
          </cell>
        </row>
        <row r="37">
          <cell r="C37">
            <v>3218</v>
          </cell>
          <cell r="D37">
            <v>151</v>
          </cell>
          <cell r="E37">
            <v>3042</v>
          </cell>
        </row>
        <row r="38">
          <cell r="C38">
            <v>1892</v>
          </cell>
          <cell r="D38">
            <v>145</v>
          </cell>
          <cell r="E38">
            <v>1743</v>
          </cell>
        </row>
        <row r="39">
          <cell r="C39">
            <v>2988</v>
          </cell>
          <cell r="D39">
            <v>156</v>
          </cell>
          <cell r="E39">
            <v>2805</v>
          </cell>
        </row>
        <row r="40">
          <cell r="C40">
            <v>2537</v>
          </cell>
          <cell r="D40">
            <v>139</v>
          </cell>
          <cell r="E40">
            <v>2381</v>
          </cell>
        </row>
      </sheetData>
      <sheetData sheetId="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stbiler"/>
      <sheetName val="Lastbiler 2"/>
    </sheetNames>
    <sheetDataSet>
      <sheetData sheetId="0">
        <row r="30">
          <cell r="C30">
            <v>151</v>
          </cell>
        </row>
        <row r="31">
          <cell r="C31">
            <v>139</v>
          </cell>
        </row>
        <row r="32">
          <cell r="C32">
            <v>171</v>
          </cell>
        </row>
        <row r="33">
          <cell r="C33">
            <v>202</v>
          </cell>
        </row>
        <row r="34">
          <cell r="C34">
            <v>216</v>
          </cell>
        </row>
        <row r="35">
          <cell r="C35">
            <v>234</v>
          </cell>
        </row>
        <row r="36">
          <cell r="C36">
            <v>148</v>
          </cell>
        </row>
        <row r="37">
          <cell r="C37">
            <v>188</v>
          </cell>
        </row>
        <row r="38">
          <cell r="C38">
            <v>180</v>
          </cell>
        </row>
      </sheetData>
      <sheetData sheetId="1">
        <row r="32">
          <cell r="E32">
            <v>151</v>
          </cell>
        </row>
        <row r="33">
          <cell r="E33">
            <v>138</v>
          </cell>
        </row>
        <row r="34">
          <cell r="E34">
            <v>171</v>
          </cell>
        </row>
        <row r="35">
          <cell r="E35">
            <v>201</v>
          </cell>
        </row>
        <row r="36">
          <cell r="E36">
            <v>206</v>
          </cell>
        </row>
        <row r="37">
          <cell r="E37">
            <v>231</v>
          </cell>
        </row>
        <row r="38">
          <cell r="E38">
            <v>144</v>
          </cell>
        </row>
        <row r="39">
          <cell r="E39">
            <v>188</v>
          </cell>
        </row>
        <row r="40">
          <cell r="E40">
            <v>178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ækkere"/>
      <sheetName val="Trækkere 2"/>
    </sheetNames>
    <sheetDataSet>
      <sheetData sheetId="0">
        <row r="30">
          <cell r="C30">
            <v>256</v>
          </cell>
        </row>
        <row r="31">
          <cell r="C31">
            <v>172</v>
          </cell>
        </row>
        <row r="32">
          <cell r="C32">
            <v>235</v>
          </cell>
        </row>
        <row r="33">
          <cell r="C33">
            <v>203</v>
          </cell>
        </row>
        <row r="34">
          <cell r="C34">
            <v>208</v>
          </cell>
        </row>
        <row r="35">
          <cell r="C35">
            <v>194</v>
          </cell>
        </row>
        <row r="36">
          <cell r="C36">
            <v>138</v>
          </cell>
        </row>
        <row r="37">
          <cell r="C37">
            <v>208</v>
          </cell>
        </row>
        <row r="38">
          <cell r="C38">
            <v>258</v>
          </cell>
        </row>
      </sheetData>
      <sheetData sheetId="1">
        <row r="32">
          <cell r="E32">
            <v>256</v>
          </cell>
        </row>
        <row r="33">
          <cell r="E33">
            <v>172</v>
          </cell>
        </row>
        <row r="34">
          <cell r="E34">
            <v>235</v>
          </cell>
        </row>
        <row r="35">
          <cell r="E35">
            <v>203</v>
          </cell>
        </row>
        <row r="36">
          <cell r="E36">
            <v>207</v>
          </cell>
        </row>
        <row r="37">
          <cell r="E37">
            <v>194</v>
          </cell>
        </row>
        <row r="38">
          <cell r="E38">
            <v>138</v>
          </cell>
        </row>
        <row r="39">
          <cell r="E39">
            <v>207</v>
          </cell>
        </row>
        <row r="40">
          <cell r="E40">
            <v>258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s"/>
      <sheetName val="Bus 2"/>
    </sheetNames>
    <sheetDataSet>
      <sheetData sheetId="0"/>
      <sheetData sheetId="1">
        <row r="32">
          <cell r="C32">
            <v>67</v>
          </cell>
          <cell r="D32" t="str">
            <v>.</v>
          </cell>
          <cell r="E32">
            <v>67</v>
          </cell>
        </row>
        <row r="33">
          <cell r="C33">
            <v>62</v>
          </cell>
          <cell r="D33" t="str">
            <v>.</v>
          </cell>
          <cell r="E33">
            <v>62</v>
          </cell>
        </row>
        <row r="34">
          <cell r="C34">
            <v>38</v>
          </cell>
          <cell r="D34" t="str">
            <v>.</v>
          </cell>
          <cell r="E34">
            <v>38</v>
          </cell>
        </row>
        <row r="35">
          <cell r="C35">
            <v>64</v>
          </cell>
          <cell r="D35" t="str">
            <v>.</v>
          </cell>
          <cell r="E35">
            <v>64</v>
          </cell>
        </row>
        <row r="36">
          <cell r="C36">
            <v>58</v>
          </cell>
          <cell r="D36">
            <v>1</v>
          </cell>
          <cell r="E36">
            <v>57</v>
          </cell>
        </row>
        <row r="37">
          <cell r="C37">
            <v>72</v>
          </cell>
          <cell r="D37">
            <v>1</v>
          </cell>
          <cell r="E37">
            <v>70</v>
          </cell>
        </row>
        <row r="38">
          <cell r="C38">
            <v>75</v>
          </cell>
          <cell r="D38" t="str">
            <v>.</v>
          </cell>
          <cell r="E38">
            <v>75</v>
          </cell>
        </row>
        <row r="39">
          <cell r="C39">
            <v>68</v>
          </cell>
          <cell r="D39">
            <v>1</v>
          </cell>
          <cell r="E39">
            <v>66</v>
          </cell>
        </row>
        <row r="40">
          <cell r="C40">
            <v>109</v>
          </cell>
          <cell r="D40" t="str">
            <v>.</v>
          </cell>
          <cell r="E40">
            <v>109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m, regioner, landsdele 0612 E"/>
      <sheetName val="Kom, regioner, landsdele 0712 E"/>
      <sheetName val="Kom, regioner, landsdele 0812 E"/>
      <sheetName val="Kom, regioner, landsdele 0912 E"/>
      <sheetName val="Kom, regioner, landsdele 1012 E"/>
      <sheetName val="Kom, regioner, landsdele 1112 E"/>
      <sheetName val="Kom, regioner, landsdele 1212 E"/>
      <sheetName val="Kom, regioner, landsdele 1312 E"/>
      <sheetName val="Kom, regioner, landsdele 1412 E"/>
      <sheetName val="Kom, regioner, landsdele 1512 E"/>
      <sheetName val="Kom, regioner, landsdele 1612 E"/>
      <sheetName val="Kom, regioner, landsdele 1712 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8">
          <cell r="G8">
            <v>28934</v>
          </cell>
          <cell r="K8">
            <v>1703</v>
          </cell>
          <cell r="M8">
            <v>42231</v>
          </cell>
          <cell r="R8">
            <v>13</v>
          </cell>
          <cell r="T8">
            <v>8099</v>
          </cell>
          <cell r="V8">
            <v>610</v>
          </cell>
          <cell r="W8">
            <v>524</v>
          </cell>
          <cell r="Y8">
            <v>34</v>
          </cell>
          <cell r="Z8">
            <v>635</v>
          </cell>
        </row>
        <row r="11">
          <cell r="G11">
            <v>1827</v>
          </cell>
          <cell r="K11">
            <v>90</v>
          </cell>
          <cell r="M11">
            <v>3417</v>
          </cell>
          <cell r="R11">
            <v>1</v>
          </cell>
          <cell r="T11">
            <v>682</v>
          </cell>
          <cell r="V11">
            <v>29</v>
          </cell>
          <cell r="W11">
            <v>57</v>
          </cell>
          <cell r="Y11">
            <v>1</v>
          </cell>
          <cell r="Z11">
            <v>61</v>
          </cell>
        </row>
        <row r="12">
          <cell r="G12">
            <v>5623</v>
          </cell>
          <cell r="K12">
            <v>364</v>
          </cell>
          <cell r="M12">
            <v>10859</v>
          </cell>
          <cell r="R12">
            <v>3</v>
          </cell>
          <cell r="T12">
            <v>2102</v>
          </cell>
          <cell r="V12">
            <v>153</v>
          </cell>
          <cell r="W12">
            <v>119</v>
          </cell>
          <cell r="Y12">
            <v>10</v>
          </cell>
          <cell r="Z12">
            <v>139</v>
          </cell>
        </row>
        <row r="13">
          <cell r="G13">
            <v>4686</v>
          </cell>
          <cell r="K13">
            <v>349</v>
          </cell>
          <cell r="M13">
            <v>9338</v>
          </cell>
          <cell r="R13">
            <v>1</v>
          </cell>
          <cell r="T13">
            <v>1850</v>
          </cell>
          <cell r="V13">
            <v>150</v>
          </cell>
          <cell r="W13">
            <v>137</v>
          </cell>
          <cell r="Y13">
            <v>12</v>
          </cell>
          <cell r="Z13">
            <v>159</v>
          </cell>
        </row>
        <row r="14">
          <cell r="G14">
            <v>12937</v>
          </cell>
          <cell r="K14">
            <v>648</v>
          </cell>
          <cell r="M14">
            <v>11725</v>
          </cell>
          <cell r="R14">
            <v>6</v>
          </cell>
          <cell r="T14">
            <v>2030</v>
          </cell>
          <cell r="V14">
            <v>175</v>
          </cell>
          <cell r="W14">
            <v>88</v>
          </cell>
          <cell r="Y14">
            <v>8</v>
          </cell>
          <cell r="Z14">
            <v>127</v>
          </cell>
        </row>
        <row r="15">
          <cell r="G15">
            <v>3861</v>
          </cell>
          <cell r="K15">
            <v>252</v>
          </cell>
          <cell r="M15">
            <v>6892</v>
          </cell>
          <cell r="R15">
            <v>2</v>
          </cell>
          <cell r="T15">
            <v>1435</v>
          </cell>
          <cell r="V15">
            <v>103</v>
          </cell>
          <cell r="W15">
            <v>123</v>
          </cell>
          <cell r="Y15">
            <v>3</v>
          </cell>
          <cell r="Z15">
            <v>149</v>
          </cell>
        </row>
        <row r="18">
          <cell r="G18">
            <v>5569</v>
          </cell>
          <cell r="K18">
            <v>102</v>
          </cell>
          <cell r="M18">
            <v>2198</v>
          </cell>
          <cell r="R18">
            <v>0</v>
          </cell>
          <cell r="T18">
            <v>263</v>
          </cell>
          <cell r="V18">
            <v>16</v>
          </cell>
          <cell r="W18">
            <v>7</v>
          </cell>
          <cell r="Y18">
            <v>2</v>
          </cell>
          <cell r="Z18">
            <v>20</v>
          </cell>
        </row>
        <row r="19">
          <cell r="G19">
            <v>1308</v>
          </cell>
          <cell r="K19">
            <v>99</v>
          </cell>
          <cell r="M19">
            <v>3017</v>
          </cell>
          <cell r="R19">
            <v>1</v>
          </cell>
          <cell r="T19">
            <v>638</v>
          </cell>
          <cell r="V19">
            <v>40</v>
          </cell>
          <cell r="W19">
            <v>53</v>
          </cell>
          <cell r="Y19">
            <v>7</v>
          </cell>
          <cell r="Z19">
            <v>49</v>
          </cell>
        </row>
        <row r="20">
          <cell r="G20">
            <v>1827</v>
          </cell>
          <cell r="K20">
            <v>90</v>
          </cell>
          <cell r="M20">
            <v>3417</v>
          </cell>
          <cell r="R20">
            <v>1</v>
          </cell>
          <cell r="T20">
            <v>682</v>
          </cell>
          <cell r="V20">
            <v>29</v>
          </cell>
          <cell r="W20">
            <v>57</v>
          </cell>
          <cell r="Y20">
            <v>1</v>
          </cell>
          <cell r="Z20">
            <v>61</v>
          </cell>
        </row>
        <row r="21">
          <cell r="G21">
            <v>3883</v>
          </cell>
          <cell r="K21">
            <v>209</v>
          </cell>
          <cell r="M21">
            <v>3996</v>
          </cell>
          <cell r="R21">
            <v>1</v>
          </cell>
          <cell r="T21">
            <v>678</v>
          </cell>
          <cell r="V21">
            <v>63</v>
          </cell>
          <cell r="W21">
            <v>24</v>
          </cell>
          <cell r="Y21">
            <v>2</v>
          </cell>
          <cell r="Z21">
            <v>34</v>
          </cell>
        </row>
        <row r="22">
          <cell r="G22">
            <v>3441</v>
          </cell>
          <cell r="K22">
            <v>334</v>
          </cell>
          <cell r="M22">
            <v>5466</v>
          </cell>
          <cell r="R22">
            <v>5</v>
          </cell>
          <cell r="T22">
            <v>1073</v>
          </cell>
          <cell r="V22">
            <v>96</v>
          </cell>
          <cell r="W22">
            <v>50</v>
          </cell>
          <cell r="Y22">
            <v>4</v>
          </cell>
          <cell r="Z22">
            <v>69</v>
          </cell>
        </row>
        <row r="23">
          <cell r="G23">
            <v>44</v>
          </cell>
          <cell r="K23">
            <v>3</v>
          </cell>
          <cell r="M23">
            <v>65</v>
          </cell>
          <cell r="R23">
            <v>0</v>
          </cell>
          <cell r="T23">
            <v>16</v>
          </cell>
          <cell r="V23">
            <v>0</v>
          </cell>
          <cell r="W23">
            <v>7</v>
          </cell>
          <cell r="Y23">
            <v>0</v>
          </cell>
          <cell r="Z23">
            <v>4</v>
          </cell>
        </row>
        <row r="24">
          <cell r="G24">
            <v>1823</v>
          </cell>
          <cell r="K24">
            <v>154</v>
          </cell>
          <cell r="M24">
            <v>3152</v>
          </cell>
          <cell r="R24">
            <v>1</v>
          </cell>
          <cell r="T24">
            <v>638</v>
          </cell>
          <cell r="V24">
            <v>50</v>
          </cell>
          <cell r="W24">
            <v>19</v>
          </cell>
          <cell r="Y24">
            <v>0</v>
          </cell>
          <cell r="Z24">
            <v>54</v>
          </cell>
        </row>
        <row r="25">
          <cell r="G25">
            <v>2038</v>
          </cell>
          <cell r="K25">
            <v>98</v>
          </cell>
          <cell r="M25">
            <v>3740</v>
          </cell>
          <cell r="R25">
            <v>1</v>
          </cell>
          <cell r="T25">
            <v>797</v>
          </cell>
          <cell r="V25">
            <v>53</v>
          </cell>
          <cell r="W25">
            <v>104</v>
          </cell>
          <cell r="Y25">
            <v>3</v>
          </cell>
          <cell r="Z25">
            <v>95</v>
          </cell>
        </row>
        <row r="26">
          <cell r="G26">
            <v>1767</v>
          </cell>
          <cell r="K26">
            <v>110</v>
          </cell>
          <cell r="M26">
            <v>3371</v>
          </cell>
          <cell r="R26">
            <v>1</v>
          </cell>
          <cell r="T26">
            <v>635</v>
          </cell>
          <cell r="V26">
            <v>62</v>
          </cell>
          <cell r="W26">
            <v>56</v>
          </cell>
          <cell r="Y26">
            <v>5</v>
          </cell>
          <cell r="Z26">
            <v>61</v>
          </cell>
        </row>
        <row r="27">
          <cell r="G27">
            <v>2919</v>
          </cell>
          <cell r="K27">
            <v>239</v>
          </cell>
          <cell r="M27">
            <v>5967</v>
          </cell>
          <cell r="R27">
            <v>0</v>
          </cell>
          <cell r="T27">
            <v>1215</v>
          </cell>
          <cell r="V27">
            <v>88</v>
          </cell>
          <cell r="W27">
            <v>81</v>
          </cell>
          <cell r="Y27">
            <v>7</v>
          </cell>
          <cell r="Z27">
            <v>98</v>
          </cell>
        </row>
        <row r="28">
          <cell r="G28">
            <v>4315</v>
          </cell>
          <cell r="K28">
            <v>265</v>
          </cell>
          <cell r="M28">
            <v>7842</v>
          </cell>
          <cell r="R28">
            <v>2</v>
          </cell>
          <cell r="T28">
            <v>1464</v>
          </cell>
          <cell r="V28">
            <v>113</v>
          </cell>
          <cell r="W28">
            <v>66</v>
          </cell>
          <cell r="Y28">
            <v>3</v>
          </cell>
          <cell r="Z28">
            <v>90</v>
          </cell>
        </row>
      </sheetData>
    </sheetDataSet>
  </externalBook>
</externalLink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8"/>
  <sheetViews>
    <sheetView workbookViewId="0"/>
  </sheetViews>
  <sheetFormatPr defaultRowHeight="15" x14ac:dyDescent="0.25"/>
  <cols>
    <col min="1" max="1" width="29.42578125" bestFit="1" customWidth="1"/>
    <col min="2" max="3" width="12.5703125" bestFit="1" customWidth="1"/>
    <col min="4" max="4" width="11" bestFit="1" customWidth="1"/>
    <col min="5" max="8" width="9.28515625" bestFit="1" customWidth="1"/>
    <col min="10" max="10" width="11" bestFit="1" customWidth="1"/>
    <col min="11" max="11" width="10" bestFit="1" customWidth="1"/>
    <col min="12" max="12" width="11" bestFit="1" customWidth="1"/>
    <col min="13" max="15" width="9.28515625" bestFit="1" customWidth="1"/>
    <col min="17" max="17" width="10" bestFit="1" customWidth="1"/>
    <col min="18" max="18" width="9.28515625" bestFit="1" customWidth="1"/>
    <col min="19" max="19" width="10" bestFit="1" customWidth="1"/>
    <col min="20" max="21" width="9.28515625" bestFit="1" customWidth="1"/>
    <col min="23" max="23" width="10" bestFit="1" customWidth="1"/>
    <col min="24" max="24" width="9.28515625" bestFit="1" customWidth="1"/>
    <col min="25" max="25" width="10" bestFit="1" customWidth="1"/>
    <col min="26" max="27" width="9.28515625" bestFit="1" customWidth="1"/>
    <col min="29" max="29" width="10" bestFit="1" customWidth="1"/>
    <col min="30" max="30" width="9.28515625" bestFit="1" customWidth="1"/>
    <col min="31" max="31" width="10" bestFit="1" customWidth="1"/>
    <col min="32" max="34" width="9.28515625" bestFit="1" customWidth="1"/>
  </cols>
  <sheetData>
    <row r="1" spans="1:34" s="6" customFormat="1" x14ac:dyDescent="0.25">
      <c r="A1" s="6" t="s">
        <v>104</v>
      </c>
    </row>
    <row r="3" spans="1:34" x14ac:dyDescent="0.25">
      <c r="B3" t="s">
        <v>13</v>
      </c>
      <c r="J3" t="s">
        <v>14</v>
      </c>
      <c r="Q3" t="s">
        <v>15</v>
      </c>
      <c r="W3" t="s">
        <v>16</v>
      </c>
      <c r="AC3" t="s">
        <v>91</v>
      </c>
    </row>
    <row r="4" spans="1:34" x14ac:dyDescent="0.25">
      <c r="B4" s="1" t="s">
        <v>0</v>
      </c>
      <c r="C4" s="1" t="s">
        <v>1</v>
      </c>
      <c r="D4" s="1" t="s">
        <v>2</v>
      </c>
      <c r="E4" s="1" t="s">
        <v>5</v>
      </c>
      <c r="F4" s="1" t="s">
        <v>10</v>
      </c>
      <c r="G4" s="1" t="s">
        <v>7</v>
      </c>
      <c r="H4" s="1" t="s">
        <v>12</v>
      </c>
      <c r="J4" s="1" t="s">
        <v>0</v>
      </c>
      <c r="K4" s="1" t="s">
        <v>1</v>
      </c>
      <c r="L4" s="1" t="s">
        <v>2</v>
      </c>
      <c r="M4" s="1" t="s">
        <v>5</v>
      </c>
      <c r="N4" s="1" t="s">
        <v>10</v>
      </c>
      <c r="O4" s="1" t="s">
        <v>12</v>
      </c>
      <c r="Q4" s="1" t="s">
        <v>0</v>
      </c>
      <c r="R4" s="1" t="s">
        <v>1</v>
      </c>
      <c r="S4" s="1" t="s">
        <v>2</v>
      </c>
      <c r="T4" s="1" t="s">
        <v>5</v>
      </c>
      <c r="U4" s="1" t="s">
        <v>12</v>
      </c>
      <c r="W4" s="1" t="s">
        <v>0</v>
      </c>
      <c r="X4" s="1" t="s">
        <v>1</v>
      </c>
      <c r="Y4" s="1" t="s">
        <v>2</v>
      </c>
      <c r="Z4" s="1" t="s">
        <v>7</v>
      </c>
      <c r="AA4" s="1" t="s">
        <v>12</v>
      </c>
      <c r="AC4" s="1" t="s">
        <v>0</v>
      </c>
      <c r="AD4" s="1" t="s">
        <v>1</v>
      </c>
      <c r="AE4" s="1" t="s">
        <v>2</v>
      </c>
      <c r="AF4" s="1" t="s">
        <v>5</v>
      </c>
      <c r="AG4" s="1" t="s">
        <v>10</v>
      </c>
      <c r="AH4" s="1" t="s">
        <v>12</v>
      </c>
    </row>
    <row r="5" spans="1:34" x14ac:dyDescent="0.25">
      <c r="A5" t="s">
        <v>29</v>
      </c>
      <c r="B5" s="4">
        <f>'[1]Personbiler_reg1aar_2018 2 (2)'!B7</f>
        <v>2592100</v>
      </c>
      <c r="C5" s="4">
        <f>'[1]Personbiler_reg1aar_2018 2 (2)'!C7</f>
        <v>1767025</v>
      </c>
      <c r="D5" s="4">
        <f>'[1]Personbiler_reg1aar_2018 2 (2)'!D7</f>
        <v>810809</v>
      </c>
      <c r="E5" s="4">
        <f>'[1]Personbiler_reg1aar_2018 2 (2)'!$G$7</f>
        <v>9469</v>
      </c>
      <c r="F5" s="4">
        <f>SUM('[1]Personbiler_reg1aar_2018 2 (2)'!$J$7:$K$7)</f>
        <v>4582</v>
      </c>
      <c r="G5" s="4">
        <f>'[1]Personbiler_reg1aar_2018 2 (2)'!$I$7</f>
        <v>81</v>
      </c>
      <c r="H5" s="4">
        <f>SUM('[1]Personbiler_reg1aar_2018 2 (2)'!$E$7,'[1]Personbiler_reg1aar_2018 2 (2)'!$F$7,'[1]Personbiler_reg1aar_2018 2 (2)'!$H$7)</f>
        <v>134</v>
      </c>
      <c r="I5" s="4"/>
      <c r="J5" s="4">
        <f>'[1]Personbiler_reg1aar_2018 2 (2)'!L7</f>
        <v>391108</v>
      </c>
      <c r="K5" s="4">
        <f>'[1]Personbiler_reg1aar_2018 2 (2)'!M7</f>
        <v>41509</v>
      </c>
      <c r="L5" s="4">
        <f>'[1]Personbiler_reg1aar_2018 2 (2)'!N7</f>
        <v>348573</v>
      </c>
      <c r="M5" s="4">
        <f>'[1]Personbiler_reg1aar_2018 2 (2)'!$Q$7</f>
        <v>650</v>
      </c>
      <c r="N5" s="4">
        <f>SUM('[1]Personbiler_reg1aar_2018 2 (2)'!$T$7:$U$7)</f>
        <v>228</v>
      </c>
      <c r="O5" s="4">
        <f>SUM('[1]Personbiler_reg1aar_2018 2 (2)'!$O$7,'[1]Personbiler_reg1aar_2018 2 (2)'!$P$7,'[1]Personbiler_reg1aar_2018 2 (2)'!$R$7)</f>
        <v>148</v>
      </c>
      <c r="P5" s="4"/>
      <c r="Q5" s="4">
        <f>'[1]Personbiler_reg1aar_2018 2 (2)'!V7</f>
        <v>28382</v>
      </c>
      <c r="R5" s="4">
        <f>'[1]Personbiler_reg1aar_2018 2 (2)'!W7</f>
        <v>285</v>
      </c>
      <c r="S5" s="4">
        <f>'[1]Personbiler_reg1aar_2018 2 (2)'!X7</f>
        <v>27941</v>
      </c>
      <c r="T5" s="4">
        <v>8</v>
      </c>
      <c r="U5" s="4">
        <f>SUM('[1]Personbiler_reg1aar_2018 2 (2)'!$Y$7,'[1]Personbiler_reg1aar_2018 2 (2)'!$Z$7,'[1]Personbiler_reg1aar_2018 2 (2)'!$AB$7)</f>
        <v>148</v>
      </c>
      <c r="V5" s="4"/>
      <c r="W5" s="4">
        <f>'[1]Personbiler_reg1aar_2018 2 (2)'!AP7</f>
        <v>14537</v>
      </c>
      <c r="X5" s="4">
        <f>'[1]Personbiler_reg1aar_2018 2 (2)'!AQ7</f>
        <v>7</v>
      </c>
      <c r="Y5" s="4">
        <f>'[1]Personbiler_reg1aar_2018 2 (2)'!AR7</f>
        <v>14524</v>
      </c>
      <c r="Z5" s="4">
        <v>4</v>
      </c>
      <c r="AA5" s="4">
        <v>2</v>
      </c>
      <c r="AB5" s="4"/>
      <c r="AC5" s="4">
        <f>'[1]Personbiler_reg1aar_2018 2 (2)'!AF7</f>
        <v>13281</v>
      </c>
      <c r="AD5" s="4">
        <f>'[1]Personbiler_reg1aar_2018 2 (2)'!AG7</f>
        <v>408</v>
      </c>
      <c r="AE5" s="4">
        <f>'[1]Personbiler_reg1aar_2018 2 (2)'!AH7</f>
        <v>12710</v>
      </c>
      <c r="AF5" s="4">
        <v>7</v>
      </c>
      <c r="AG5" s="4">
        <v>1</v>
      </c>
      <c r="AH5" s="4">
        <f>SUM('[1]Personbiler_reg1aar_2018 2 (2)'!$AI$7,'[1]Personbiler_reg1aar_2018 2 (2)'!$AJ$7)</f>
        <v>155</v>
      </c>
    </row>
    <row r="6" spans="1:34" x14ac:dyDescent="0.25">
      <c r="A6" t="s">
        <v>11</v>
      </c>
      <c r="B6" s="4">
        <f>'[1]Personbiler_reg1aar_2018 2 (2)'!B22</f>
        <v>587323</v>
      </c>
      <c r="C6" s="4">
        <f>'[1]Personbiler_reg1aar_2018 2 (2)'!C22</f>
        <v>497461</v>
      </c>
      <c r="D6" s="4">
        <f>'[1]Personbiler_reg1aar_2018 2 (2)'!D22</f>
        <v>89810</v>
      </c>
      <c r="E6" s="4">
        <f>'[1]Personbiler_reg1aar_2018 2 (2)'!$G$22</f>
        <v>44</v>
      </c>
      <c r="F6" s="4">
        <v>0</v>
      </c>
      <c r="G6" s="4">
        <v>1</v>
      </c>
      <c r="H6" s="4">
        <f>SUM('[1]Personbiler_reg1aar_2018 2 (2)'!$E$22,'[1]Personbiler_reg1aar_2018 2 (2)'!$F$22,'[1]Personbiler_reg1aar_2018 2 (2)'!$H$22)</f>
        <v>7</v>
      </c>
      <c r="I6" s="4"/>
      <c r="J6" s="4">
        <f>'[1]Personbiler_reg1aar_2018 2 (2)'!L22</f>
        <v>88851</v>
      </c>
      <c r="K6" s="4">
        <f>'[1]Personbiler_reg1aar_2018 2 (2)'!M22</f>
        <v>21146</v>
      </c>
      <c r="L6" s="4">
        <f>'[1]Personbiler_reg1aar_2018 2 (2)'!N22</f>
        <v>67694</v>
      </c>
      <c r="M6" s="4">
        <f>'[1]Personbiler_reg1aar_2018 2 (2)'!$Q$22</f>
        <v>3</v>
      </c>
      <c r="N6" s="4">
        <v>0</v>
      </c>
      <c r="O6" s="4">
        <f>SUM('[1]Personbiler_reg1aar_2018 2 (2)'!$O$22,'[1]Personbiler_reg1aar_2018 2 (2)'!$P$22,'[1]Personbiler_reg1aar_2018 2 (2)'!$R$22)</f>
        <v>8</v>
      </c>
      <c r="P6" s="4"/>
      <c r="Q6" s="4">
        <f>'[1]Personbiler_reg1aar_2018 2 (2)'!V22</f>
        <v>6920</v>
      </c>
      <c r="R6" s="4">
        <f>'[1]Personbiler_reg1aar_2018 2 (2)'!W22</f>
        <v>269</v>
      </c>
      <c r="S6" s="4">
        <f>'[1]Personbiler_reg1aar_2018 2 (2)'!X22</f>
        <v>6651</v>
      </c>
      <c r="T6" s="4">
        <v>0</v>
      </c>
      <c r="U6" s="4">
        <v>0</v>
      </c>
      <c r="V6" s="4"/>
      <c r="W6" s="4">
        <f>'[1]Personbiler_reg1aar_2018 2 (2)'!AP22</f>
        <v>749</v>
      </c>
      <c r="X6" s="4">
        <f>'[1]Personbiler_reg1aar_2018 2 (2)'!AQ22</f>
        <v>0</v>
      </c>
      <c r="Y6" s="4">
        <f>'[1]Personbiler_reg1aar_2018 2 (2)'!AR22</f>
        <v>749</v>
      </c>
      <c r="Z6" s="4">
        <v>0</v>
      </c>
      <c r="AA6" s="4">
        <v>0</v>
      </c>
      <c r="AB6" s="4"/>
      <c r="AC6" s="4">
        <f>'[1]Personbiler_reg1aar_2018 2 (2)'!AF22</f>
        <v>4197</v>
      </c>
      <c r="AD6" s="4">
        <f>'[1]Personbiler_reg1aar_2018 2 (2)'!AG22</f>
        <v>395</v>
      </c>
      <c r="AE6" s="4">
        <f>'[1]Personbiler_reg1aar_2018 2 (2)'!AH22</f>
        <v>3801</v>
      </c>
      <c r="AF6" s="4">
        <v>1</v>
      </c>
      <c r="AG6" s="4">
        <v>0</v>
      </c>
      <c r="AH6" s="4">
        <v>0</v>
      </c>
    </row>
    <row r="7" spans="1:34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</row>
    <row r="8" spans="1:34" x14ac:dyDescent="0.25">
      <c r="A8" t="s">
        <v>17</v>
      </c>
      <c r="B8" s="4">
        <f>SUM([2]Personbiler!C$32:C$40)</f>
        <v>170018</v>
      </c>
      <c r="C8" s="4">
        <f>SUM([2]Personbiler!D$32:D$40)</f>
        <v>109276</v>
      </c>
      <c r="D8" s="4">
        <f>SUM([2]Personbiler!E$32:E$40)</f>
        <v>57159</v>
      </c>
      <c r="E8" s="4">
        <f>SUM([2]Personbiler!$H$32:$H$40)</f>
        <v>930</v>
      </c>
      <c r="F8" s="4">
        <f>SUM([2]Personbiler!$K$32:$L$40)</f>
        <v>2646</v>
      </c>
      <c r="G8" s="4">
        <v>4</v>
      </c>
      <c r="H8" s="4">
        <v>3</v>
      </c>
      <c r="I8" s="4"/>
      <c r="J8" s="4">
        <f>SUM([3]Varebiler!C$32:C$40)</f>
        <v>24706</v>
      </c>
      <c r="K8" s="4">
        <f>SUM([3]Varebiler!D$32:D$40)</f>
        <v>1456</v>
      </c>
      <c r="L8" s="4">
        <f>SUM([3]Varebiler!E$32:E$40)</f>
        <v>23059</v>
      </c>
      <c r="M8" s="4">
        <v>158</v>
      </c>
      <c r="N8" s="4">
        <v>29</v>
      </c>
      <c r="O8" s="4">
        <v>4</v>
      </c>
      <c r="P8" s="4"/>
      <c r="Q8" s="4">
        <f>SUM([4]Lastbiler!$C$30:$C$38)</f>
        <v>1629</v>
      </c>
      <c r="R8" s="4">
        <v>0</v>
      </c>
      <c r="S8" s="4">
        <f>SUM('[4]Lastbiler 2'!$E$32:$E$40)</f>
        <v>1608</v>
      </c>
      <c r="T8" s="4">
        <v>3</v>
      </c>
      <c r="U8" s="4">
        <v>18</v>
      </c>
      <c r="V8" s="4"/>
      <c r="W8" s="4">
        <f>SUM([5]Trækkere!$C$30:$C$38)</f>
        <v>1872</v>
      </c>
      <c r="X8" s="4">
        <v>0</v>
      </c>
      <c r="Y8" s="4">
        <f>SUM('[5]Trækkere 2'!$E$32:$E$40)</f>
        <v>1870</v>
      </c>
      <c r="Z8" s="4">
        <v>2</v>
      </c>
      <c r="AA8" s="4">
        <v>0</v>
      </c>
      <c r="AB8" s="4"/>
      <c r="AC8" s="4">
        <f>SUM('[6]Bus 2'!C$32:C$40)</f>
        <v>613</v>
      </c>
      <c r="AD8" s="4">
        <f>SUM('[6]Bus 2'!D$32:D$40)</f>
        <v>3</v>
      </c>
      <c r="AE8" s="4">
        <f>SUM('[6]Bus 2'!E$32:E$40)</f>
        <v>608</v>
      </c>
      <c r="AF8" s="4">
        <v>2</v>
      </c>
      <c r="AG8" s="4">
        <v>0</v>
      </c>
      <c r="AH8" s="4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"/>
  <sheetViews>
    <sheetView tabSelected="1" workbookViewId="0"/>
  </sheetViews>
  <sheetFormatPr defaultRowHeight="15" x14ac:dyDescent="0.25"/>
  <cols>
    <col min="1" max="1" width="25.5703125" bestFit="1" customWidth="1"/>
    <col min="2" max="3" width="10" bestFit="1" customWidth="1"/>
    <col min="4" max="5" width="11.42578125" bestFit="1" customWidth="1"/>
    <col min="6" max="6" width="16.85546875" bestFit="1" customWidth="1"/>
    <col min="7" max="7" width="23.5703125" bestFit="1" customWidth="1"/>
    <col min="8" max="8" width="16.85546875" bestFit="1" customWidth="1"/>
    <col min="9" max="9" width="18.85546875" bestFit="1" customWidth="1"/>
    <col min="10" max="10" width="16.85546875" bestFit="1" customWidth="1"/>
    <col min="11" max="11" width="24.28515625" bestFit="1" customWidth="1"/>
  </cols>
  <sheetData>
    <row r="1" spans="1:11" x14ac:dyDescent="0.25">
      <c r="A1" s="6" t="s">
        <v>105</v>
      </c>
    </row>
    <row r="3" spans="1:11" x14ac:dyDescent="0.25">
      <c r="B3" t="s">
        <v>0</v>
      </c>
      <c r="C3" t="s">
        <v>18</v>
      </c>
      <c r="D3" t="s">
        <v>19</v>
      </c>
      <c r="E3" t="s">
        <v>20</v>
      </c>
      <c r="F3" t="s">
        <v>21</v>
      </c>
      <c r="G3" t="s">
        <v>22</v>
      </c>
      <c r="H3" t="s">
        <v>23</v>
      </c>
      <c r="I3" t="s">
        <v>24</v>
      </c>
      <c r="J3" t="s">
        <v>25</v>
      </c>
      <c r="K3" t="s">
        <v>26</v>
      </c>
    </row>
    <row r="5" spans="1:11" x14ac:dyDescent="0.25">
      <c r="A5" t="s">
        <v>27</v>
      </c>
      <c r="B5" s="3">
        <f>SUM(C5:K5)</f>
        <v>82783</v>
      </c>
      <c r="C5" s="3">
        <f>'[7]Kom, regioner, landsdele 1712 E'!$G8</f>
        <v>28934</v>
      </c>
      <c r="D5" s="3">
        <f>'[7]Kom, regioner, landsdele 1712 E'!$K8</f>
        <v>1703</v>
      </c>
      <c r="E5" s="3">
        <f>'[7]Kom, regioner, landsdele 1712 E'!$R8</f>
        <v>13</v>
      </c>
      <c r="F5" s="3">
        <f>'[7]Kom, regioner, landsdele 1712 E'!$M8</f>
        <v>42231</v>
      </c>
      <c r="G5" s="3">
        <f>'[7]Kom, regioner, landsdele 1712 E'!$T8</f>
        <v>8099</v>
      </c>
      <c r="H5" s="3">
        <f>'[7]Kom, regioner, landsdele 1712 E'!$V8</f>
        <v>610</v>
      </c>
      <c r="I5" s="3">
        <f>'[7]Kom, regioner, landsdele 1712 E'!$W8</f>
        <v>524</v>
      </c>
      <c r="J5" s="3">
        <f>'[7]Kom, regioner, landsdele 1712 E'!$Y8</f>
        <v>34</v>
      </c>
      <c r="K5" s="3">
        <f>'[7]Kom, regioner, landsdele 1712 E'!$Z8</f>
        <v>635</v>
      </c>
    </row>
    <row r="6" spans="1:11" x14ac:dyDescent="0.25">
      <c r="A6" t="s">
        <v>28</v>
      </c>
      <c r="B6" s="3">
        <f>SUM(C6:K6)</f>
        <v>85156</v>
      </c>
      <c r="C6" s="3">
        <f>C5</f>
        <v>28934</v>
      </c>
      <c r="D6" s="3">
        <f>2*D5</f>
        <v>3406</v>
      </c>
      <c r="E6" s="3">
        <f>3*E5</f>
        <v>39</v>
      </c>
      <c r="F6" s="3">
        <f>F5</f>
        <v>42231</v>
      </c>
      <c r="G6" s="3">
        <f>G5</f>
        <v>8099</v>
      </c>
      <c r="H6" s="3">
        <f>2*H5</f>
        <v>1220</v>
      </c>
      <c r="I6" s="3">
        <f>I5</f>
        <v>524</v>
      </c>
      <c r="J6" s="3">
        <f>2*J5</f>
        <v>68</v>
      </c>
      <c r="K6" s="3">
        <f>K5</f>
        <v>635</v>
      </c>
    </row>
    <row r="8" spans="1:11" x14ac:dyDescent="0.25">
      <c r="A8" s="7" t="s">
        <v>47</v>
      </c>
    </row>
    <row r="9" spans="1:11" x14ac:dyDescent="0.25">
      <c r="A9" s="16" t="s">
        <v>30</v>
      </c>
    </row>
    <row r="10" spans="1:11" x14ac:dyDescent="0.25">
      <c r="A10" t="s">
        <v>31</v>
      </c>
      <c r="B10" s="3">
        <f>SUM(C10:K10)</f>
        <v>8177</v>
      </c>
      <c r="C10" s="3">
        <f>'[7]Kom, regioner, landsdele 1712 E'!$G18</f>
        <v>5569</v>
      </c>
      <c r="D10" s="3">
        <f>'[7]Kom, regioner, landsdele 1712 E'!$K18</f>
        <v>102</v>
      </c>
      <c r="E10" s="3">
        <f>'[7]Kom, regioner, landsdele 1712 E'!$R18</f>
        <v>0</v>
      </c>
      <c r="F10" s="3">
        <f>'[7]Kom, regioner, landsdele 1712 E'!$M18</f>
        <v>2198</v>
      </c>
      <c r="G10" s="3">
        <f>'[7]Kom, regioner, landsdele 1712 E'!$T18</f>
        <v>263</v>
      </c>
      <c r="H10" s="3">
        <f>'[7]Kom, regioner, landsdele 1712 E'!$V18</f>
        <v>16</v>
      </c>
      <c r="I10" s="3">
        <f>'[7]Kom, regioner, landsdele 1712 E'!$W18</f>
        <v>7</v>
      </c>
      <c r="J10" s="3">
        <f>'[7]Kom, regioner, landsdele 1712 E'!$Y18</f>
        <v>2</v>
      </c>
      <c r="K10" s="3">
        <f>'[7]Kom, regioner, landsdele 1712 E'!$Z18</f>
        <v>20</v>
      </c>
    </row>
    <row r="11" spans="1:11" x14ac:dyDescent="0.25">
      <c r="A11" t="s">
        <v>32</v>
      </c>
      <c r="B11" s="3">
        <f t="shared" ref="B11:B20" si="0">SUM(C11:K11)</f>
        <v>5212</v>
      </c>
      <c r="C11" s="3">
        <f>'[7]Kom, regioner, landsdele 1712 E'!$G19</f>
        <v>1308</v>
      </c>
      <c r="D11" s="3">
        <f>'[7]Kom, regioner, landsdele 1712 E'!$K19</f>
        <v>99</v>
      </c>
      <c r="E11" s="3">
        <f>'[7]Kom, regioner, landsdele 1712 E'!$R19</f>
        <v>1</v>
      </c>
      <c r="F11" s="3">
        <f>'[7]Kom, regioner, landsdele 1712 E'!$M19</f>
        <v>3017</v>
      </c>
      <c r="G11" s="3">
        <f>'[7]Kom, regioner, landsdele 1712 E'!$T19</f>
        <v>638</v>
      </c>
      <c r="H11" s="3">
        <f>'[7]Kom, regioner, landsdele 1712 E'!$V19</f>
        <v>40</v>
      </c>
      <c r="I11" s="3">
        <f>'[7]Kom, regioner, landsdele 1712 E'!$W19</f>
        <v>53</v>
      </c>
      <c r="J11" s="3">
        <f>'[7]Kom, regioner, landsdele 1712 E'!$Y19</f>
        <v>7</v>
      </c>
      <c r="K11" s="3">
        <f>'[7]Kom, regioner, landsdele 1712 E'!$Z19</f>
        <v>49</v>
      </c>
    </row>
    <row r="12" spans="1:11" x14ac:dyDescent="0.25">
      <c r="A12" t="s">
        <v>33</v>
      </c>
      <c r="B12" s="3">
        <f t="shared" si="0"/>
        <v>6165</v>
      </c>
      <c r="C12" s="3">
        <f>'[7]Kom, regioner, landsdele 1712 E'!$G20</f>
        <v>1827</v>
      </c>
      <c r="D12" s="3">
        <f>'[7]Kom, regioner, landsdele 1712 E'!$K20</f>
        <v>90</v>
      </c>
      <c r="E12" s="3">
        <f>'[7]Kom, regioner, landsdele 1712 E'!$R20</f>
        <v>1</v>
      </c>
      <c r="F12" s="3">
        <f>'[7]Kom, regioner, landsdele 1712 E'!$M20</f>
        <v>3417</v>
      </c>
      <c r="G12" s="3">
        <f>'[7]Kom, regioner, landsdele 1712 E'!$T20</f>
        <v>682</v>
      </c>
      <c r="H12" s="3">
        <f>'[7]Kom, regioner, landsdele 1712 E'!$V20</f>
        <v>29</v>
      </c>
      <c r="I12" s="3">
        <f>'[7]Kom, regioner, landsdele 1712 E'!$W20</f>
        <v>57</v>
      </c>
      <c r="J12" s="3">
        <f>'[7]Kom, regioner, landsdele 1712 E'!$Y20</f>
        <v>1</v>
      </c>
      <c r="K12" s="3">
        <f>'[7]Kom, regioner, landsdele 1712 E'!$Z20</f>
        <v>61</v>
      </c>
    </row>
    <row r="13" spans="1:11" x14ac:dyDescent="0.25">
      <c r="A13" t="s">
        <v>34</v>
      </c>
      <c r="B13" s="3">
        <f t="shared" si="0"/>
        <v>8890</v>
      </c>
      <c r="C13" s="3">
        <f>'[7]Kom, regioner, landsdele 1712 E'!$G21</f>
        <v>3883</v>
      </c>
      <c r="D13" s="3">
        <f>'[7]Kom, regioner, landsdele 1712 E'!$K21</f>
        <v>209</v>
      </c>
      <c r="E13" s="3">
        <f>'[7]Kom, regioner, landsdele 1712 E'!$R21</f>
        <v>1</v>
      </c>
      <c r="F13" s="3">
        <f>'[7]Kom, regioner, landsdele 1712 E'!$M21</f>
        <v>3996</v>
      </c>
      <c r="G13" s="3">
        <f>'[7]Kom, regioner, landsdele 1712 E'!$T21</f>
        <v>678</v>
      </c>
      <c r="H13" s="3">
        <f>'[7]Kom, regioner, landsdele 1712 E'!$V21</f>
        <v>63</v>
      </c>
      <c r="I13" s="3">
        <f>'[7]Kom, regioner, landsdele 1712 E'!$W21</f>
        <v>24</v>
      </c>
      <c r="J13" s="3">
        <f>'[7]Kom, regioner, landsdele 1712 E'!$Y21</f>
        <v>2</v>
      </c>
      <c r="K13" s="3">
        <f>'[7]Kom, regioner, landsdele 1712 E'!$Z21</f>
        <v>34</v>
      </c>
    </row>
    <row r="14" spans="1:11" x14ac:dyDescent="0.25">
      <c r="A14" t="s">
        <v>35</v>
      </c>
      <c r="B14" s="3">
        <f t="shared" si="0"/>
        <v>10538</v>
      </c>
      <c r="C14" s="3">
        <f>'[7]Kom, regioner, landsdele 1712 E'!$G22</f>
        <v>3441</v>
      </c>
      <c r="D14" s="3">
        <f>'[7]Kom, regioner, landsdele 1712 E'!$K22</f>
        <v>334</v>
      </c>
      <c r="E14" s="3">
        <f>'[7]Kom, regioner, landsdele 1712 E'!$R22</f>
        <v>5</v>
      </c>
      <c r="F14" s="3">
        <f>'[7]Kom, regioner, landsdele 1712 E'!$M22</f>
        <v>5466</v>
      </c>
      <c r="G14" s="3">
        <f>'[7]Kom, regioner, landsdele 1712 E'!$T22</f>
        <v>1073</v>
      </c>
      <c r="H14" s="3">
        <f>'[7]Kom, regioner, landsdele 1712 E'!$V22</f>
        <v>96</v>
      </c>
      <c r="I14" s="3">
        <f>'[7]Kom, regioner, landsdele 1712 E'!$W22</f>
        <v>50</v>
      </c>
      <c r="J14" s="3">
        <f>'[7]Kom, regioner, landsdele 1712 E'!$Y22</f>
        <v>4</v>
      </c>
      <c r="K14" s="3">
        <f>'[7]Kom, regioner, landsdele 1712 E'!$Z22</f>
        <v>69</v>
      </c>
    </row>
    <row r="15" spans="1:11" x14ac:dyDescent="0.25">
      <c r="A15" t="s">
        <v>36</v>
      </c>
      <c r="B15" s="3">
        <f t="shared" si="0"/>
        <v>139</v>
      </c>
      <c r="C15" s="3">
        <f>'[7]Kom, regioner, landsdele 1712 E'!$G23</f>
        <v>44</v>
      </c>
      <c r="D15" s="3">
        <f>'[7]Kom, regioner, landsdele 1712 E'!$K23</f>
        <v>3</v>
      </c>
      <c r="E15" s="3">
        <f>'[7]Kom, regioner, landsdele 1712 E'!$R23</f>
        <v>0</v>
      </c>
      <c r="F15" s="3">
        <f>'[7]Kom, regioner, landsdele 1712 E'!$M23</f>
        <v>65</v>
      </c>
      <c r="G15" s="3">
        <f>'[7]Kom, regioner, landsdele 1712 E'!$T23</f>
        <v>16</v>
      </c>
      <c r="H15" s="3">
        <f>'[7]Kom, regioner, landsdele 1712 E'!$V23</f>
        <v>0</v>
      </c>
      <c r="I15" s="3">
        <f>'[7]Kom, regioner, landsdele 1712 E'!$W23</f>
        <v>7</v>
      </c>
      <c r="J15" s="3">
        <f>'[7]Kom, regioner, landsdele 1712 E'!$Y23</f>
        <v>0</v>
      </c>
      <c r="K15" s="3">
        <f>'[7]Kom, regioner, landsdele 1712 E'!$Z23</f>
        <v>4</v>
      </c>
    </row>
    <row r="16" spans="1:11" x14ac:dyDescent="0.25">
      <c r="A16" t="s">
        <v>37</v>
      </c>
      <c r="B16" s="3">
        <f t="shared" si="0"/>
        <v>5891</v>
      </c>
      <c r="C16" s="3">
        <f>'[7]Kom, regioner, landsdele 1712 E'!$G24</f>
        <v>1823</v>
      </c>
      <c r="D16" s="3">
        <f>'[7]Kom, regioner, landsdele 1712 E'!$K24</f>
        <v>154</v>
      </c>
      <c r="E16" s="3">
        <f>'[7]Kom, regioner, landsdele 1712 E'!$R24</f>
        <v>1</v>
      </c>
      <c r="F16" s="3">
        <f>'[7]Kom, regioner, landsdele 1712 E'!$M24</f>
        <v>3152</v>
      </c>
      <c r="G16" s="3">
        <f>'[7]Kom, regioner, landsdele 1712 E'!$T24</f>
        <v>638</v>
      </c>
      <c r="H16" s="3">
        <f>'[7]Kom, regioner, landsdele 1712 E'!$V24</f>
        <v>50</v>
      </c>
      <c r="I16" s="3">
        <f>'[7]Kom, regioner, landsdele 1712 E'!$W24</f>
        <v>19</v>
      </c>
      <c r="J16" s="3">
        <f>'[7]Kom, regioner, landsdele 1712 E'!$Y24</f>
        <v>0</v>
      </c>
      <c r="K16" s="3">
        <f>'[7]Kom, regioner, landsdele 1712 E'!$Z24</f>
        <v>54</v>
      </c>
    </row>
    <row r="17" spans="1:11" x14ac:dyDescent="0.25">
      <c r="A17" t="s">
        <v>38</v>
      </c>
      <c r="B17" s="3">
        <f t="shared" si="0"/>
        <v>6929</v>
      </c>
      <c r="C17" s="3">
        <f>'[7]Kom, regioner, landsdele 1712 E'!$G25</f>
        <v>2038</v>
      </c>
      <c r="D17" s="3">
        <f>'[7]Kom, regioner, landsdele 1712 E'!$K25</f>
        <v>98</v>
      </c>
      <c r="E17" s="3">
        <f>'[7]Kom, regioner, landsdele 1712 E'!$R25</f>
        <v>1</v>
      </c>
      <c r="F17" s="3">
        <f>'[7]Kom, regioner, landsdele 1712 E'!$M25</f>
        <v>3740</v>
      </c>
      <c r="G17" s="3">
        <f>'[7]Kom, regioner, landsdele 1712 E'!$T25</f>
        <v>797</v>
      </c>
      <c r="H17" s="3">
        <f>'[7]Kom, regioner, landsdele 1712 E'!$V25</f>
        <v>53</v>
      </c>
      <c r="I17" s="3">
        <f>'[7]Kom, regioner, landsdele 1712 E'!$W25</f>
        <v>104</v>
      </c>
      <c r="J17" s="3">
        <f>'[7]Kom, regioner, landsdele 1712 E'!$Y25</f>
        <v>3</v>
      </c>
      <c r="K17" s="3">
        <f>'[7]Kom, regioner, landsdele 1712 E'!$Z25</f>
        <v>95</v>
      </c>
    </row>
    <row r="18" spans="1:11" x14ac:dyDescent="0.25">
      <c r="A18" t="s">
        <v>39</v>
      </c>
      <c r="B18" s="3">
        <f t="shared" si="0"/>
        <v>6068</v>
      </c>
      <c r="C18" s="3">
        <f>'[7]Kom, regioner, landsdele 1712 E'!$G26</f>
        <v>1767</v>
      </c>
      <c r="D18" s="3">
        <f>'[7]Kom, regioner, landsdele 1712 E'!$K26</f>
        <v>110</v>
      </c>
      <c r="E18" s="3">
        <f>'[7]Kom, regioner, landsdele 1712 E'!$R26</f>
        <v>1</v>
      </c>
      <c r="F18" s="3">
        <f>'[7]Kom, regioner, landsdele 1712 E'!$M26</f>
        <v>3371</v>
      </c>
      <c r="G18" s="3">
        <f>'[7]Kom, regioner, landsdele 1712 E'!$T26</f>
        <v>635</v>
      </c>
      <c r="H18" s="3">
        <f>'[7]Kom, regioner, landsdele 1712 E'!$V26</f>
        <v>62</v>
      </c>
      <c r="I18" s="3">
        <f>'[7]Kom, regioner, landsdele 1712 E'!$W26</f>
        <v>56</v>
      </c>
      <c r="J18" s="3">
        <f>'[7]Kom, regioner, landsdele 1712 E'!$Y26</f>
        <v>5</v>
      </c>
      <c r="K18" s="3">
        <f>'[7]Kom, regioner, landsdele 1712 E'!$Z26</f>
        <v>61</v>
      </c>
    </row>
    <row r="19" spans="1:11" x14ac:dyDescent="0.25">
      <c r="A19" t="s">
        <v>40</v>
      </c>
      <c r="B19" s="3">
        <f t="shared" si="0"/>
        <v>10614</v>
      </c>
      <c r="C19" s="3">
        <f>'[7]Kom, regioner, landsdele 1712 E'!$G27</f>
        <v>2919</v>
      </c>
      <c r="D19" s="3">
        <f>'[7]Kom, regioner, landsdele 1712 E'!$K27</f>
        <v>239</v>
      </c>
      <c r="E19" s="3">
        <f>'[7]Kom, regioner, landsdele 1712 E'!$R27</f>
        <v>0</v>
      </c>
      <c r="F19" s="3">
        <f>'[7]Kom, regioner, landsdele 1712 E'!$M27</f>
        <v>5967</v>
      </c>
      <c r="G19" s="3">
        <f>'[7]Kom, regioner, landsdele 1712 E'!$T27</f>
        <v>1215</v>
      </c>
      <c r="H19" s="3">
        <f>'[7]Kom, regioner, landsdele 1712 E'!$V27</f>
        <v>88</v>
      </c>
      <c r="I19" s="3">
        <f>'[7]Kom, regioner, landsdele 1712 E'!$W27</f>
        <v>81</v>
      </c>
      <c r="J19" s="3">
        <f>'[7]Kom, regioner, landsdele 1712 E'!$Y27</f>
        <v>7</v>
      </c>
      <c r="K19" s="3">
        <f>'[7]Kom, regioner, landsdele 1712 E'!$Z27</f>
        <v>98</v>
      </c>
    </row>
    <row r="20" spans="1:11" x14ac:dyDescent="0.25">
      <c r="A20" t="s">
        <v>41</v>
      </c>
      <c r="B20" s="3">
        <f t="shared" si="0"/>
        <v>14160</v>
      </c>
      <c r="C20" s="3">
        <f>'[7]Kom, regioner, landsdele 1712 E'!$G28</f>
        <v>4315</v>
      </c>
      <c r="D20" s="3">
        <f>'[7]Kom, regioner, landsdele 1712 E'!$K28</f>
        <v>265</v>
      </c>
      <c r="E20" s="3">
        <f>'[7]Kom, regioner, landsdele 1712 E'!$R28</f>
        <v>2</v>
      </c>
      <c r="F20" s="3">
        <f>'[7]Kom, regioner, landsdele 1712 E'!$M28</f>
        <v>7842</v>
      </c>
      <c r="G20" s="3">
        <f>'[7]Kom, regioner, landsdele 1712 E'!$T28</f>
        <v>1464</v>
      </c>
      <c r="H20" s="3">
        <f>'[7]Kom, regioner, landsdele 1712 E'!$V28</f>
        <v>113</v>
      </c>
      <c r="I20" s="3">
        <f>'[7]Kom, regioner, landsdele 1712 E'!$W28</f>
        <v>66</v>
      </c>
      <c r="J20" s="3">
        <f>'[7]Kom, regioner, landsdele 1712 E'!$Y28</f>
        <v>3</v>
      </c>
      <c r="K20" s="3">
        <f>'[7]Kom, regioner, landsdele 1712 E'!$Z28</f>
        <v>90</v>
      </c>
    </row>
    <row r="22" spans="1:11" x14ac:dyDescent="0.25">
      <c r="A22" s="16" t="s">
        <v>42</v>
      </c>
    </row>
    <row r="23" spans="1:11" x14ac:dyDescent="0.25">
      <c r="A23" t="s">
        <v>33</v>
      </c>
      <c r="B23" s="3">
        <f t="shared" ref="B23" si="1">SUM(C23:K23)</f>
        <v>6165</v>
      </c>
      <c r="C23" s="3">
        <f>'[7]Kom, regioner, landsdele 1712 E'!$G11</f>
        <v>1827</v>
      </c>
      <c r="D23" s="3">
        <f>'[7]Kom, regioner, landsdele 1712 E'!$K11</f>
        <v>90</v>
      </c>
      <c r="E23" s="3">
        <f>'[7]Kom, regioner, landsdele 1712 E'!$R11</f>
        <v>1</v>
      </c>
      <c r="F23" s="3">
        <f>'[7]Kom, regioner, landsdele 1712 E'!$M11</f>
        <v>3417</v>
      </c>
      <c r="G23" s="3">
        <f>'[7]Kom, regioner, landsdele 1712 E'!$T11</f>
        <v>682</v>
      </c>
      <c r="H23" s="3">
        <f>'[7]Kom, regioner, landsdele 1712 E'!$V11</f>
        <v>29</v>
      </c>
      <c r="I23" s="3">
        <f>'[7]Kom, regioner, landsdele 1712 E'!$W11</f>
        <v>57</v>
      </c>
      <c r="J23" s="3">
        <f>'[7]Kom, regioner, landsdele 1712 E'!$Y11</f>
        <v>1</v>
      </c>
      <c r="K23" s="3">
        <f>'[7]Kom, regioner, landsdele 1712 E'!$Z11</f>
        <v>61</v>
      </c>
    </row>
    <row r="24" spans="1:11" x14ac:dyDescent="0.25">
      <c r="A24" t="s">
        <v>43</v>
      </c>
      <c r="B24" s="3">
        <f t="shared" ref="B24:B27" si="2">SUM(C24:K24)</f>
        <v>19372</v>
      </c>
      <c r="C24" s="3">
        <f>'[7]Kom, regioner, landsdele 1712 E'!$G12</f>
        <v>5623</v>
      </c>
      <c r="D24" s="3">
        <f>'[7]Kom, regioner, landsdele 1712 E'!$K12</f>
        <v>364</v>
      </c>
      <c r="E24" s="3">
        <f>'[7]Kom, regioner, landsdele 1712 E'!$R12</f>
        <v>3</v>
      </c>
      <c r="F24" s="3">
        <f>'[7]Kom, regioner, landsdele 1712 E'!$M12</f>
        <v>10859</v>
      </c>
      <c r="G24" s="3">
        <f>'[7]Kom, regioner, landsdele 1712 E'!$T12</f>
        <v>2102</v>
      </c>
      <c r="H24" s="3">
        <f>'[7]Kom, regioner, landsdele 1712 E'!$V12</f>
        <v>153</v>
      </c>
      <c r="I24" s="3">
        <f>'[7]Kom, regioner, landsdele 1712 E'!$W12</f>
        <v>119</v>
      </c>
      <c r="J24" s="3">
        <f>'[7]Kom, regioner, landsdele 1712 E'!$Y12</f>
        <v>10</v>
      </c>
      <c r="K24" s="3">
        <f>'[7]Kom, regioner, landsdele 1712 E'!$Z12</f>
        <v>139</v>
      </c>
    </row>
    <row r="25" spans="1:11" x14ac:dyDescent="0.25">
      <c r="A25" t="s">
        <v>44</v>
      </c>
      <c r="B25" s="3">
        <f t="shared" si="2"/>
        <v>16682</v>
      </c>
      <c r="C25" s="3">
        <f>'[7]Kom, regioner, landsdele 1712 E'!$G13</f>
        <v>4686</v>
      </c>
      <c r="D25" s="3">
        <f>'[7]Kom, regioner, landsdele 1712 E'!$K13</f>
        <v>349</v>
      </c>
      <c r="E25" s="3">
        <f>'[7]Kom, regioner, landsdele 1712 E'!$R13</f>
        <v>1</v>
      </c>
      <c r="F25" s="3">
        <f>'[7]Kom, regioner, landsdele 1712 E'!$M13</f>
        <v>9338</v>
      </c>
      <c r="G25" s="3">
        <f>'[7]Kom, regioner, landsdele 1712 E'!$T13</f>
        <v>1850</v>
      </c>
      <c r="H25" s="3">
        <f>'[7]Kom, regioner, landsdele 1712 E'!$V13</f>
        <v>150</v>
      </c>
      <c r="I25" s="3">
        <f>'[7]Kom, regioner, landsdele 1712 E'!$W13</f>
        <v>137</v>
      </c>
      <c r="J25" s="3">
        <f>'[7]Kom, regioner, landsdele 1712 E'!$Y13</f>
        <v>12</v>
      </c>
      <c r="K25" s="3">
        <f>'[7]Kom, regioner, landsdele 1712 E'!$Z13</f>
        <v>159</v>
      </c>
    </row>
    <row r="26" spans="1:11" x14ac:dyDescent="0.25">
      <c r="A26" t="s">
        <v>45</v>
      </c>
      <c r="B26" s="3">
        <f t="shared" si="2"/>
        <v>27744</v>
      </c>
      <c r="C26" s="3">
        <f>'[7]Kom, regioner, landsdele 1712 E'!$G14</f>
        <v>12937</v>
      </c>
      <c r="D26" s="3">
        <f>'[7]Kom, regioner, landsdele 1712 E'!$K14</f>
        <v>648</v>
      </c>
      <c r="E26" s="3">
        <f>'[7]Kom, regioner, landsdele 1712 E'!$R14</f>
        <v>6</v>
      </c>
      <c r="F26" s="3">
        <f>'[7]Kom, regioner, landsdele 1712 E'!$M14</f>
        <v>11725</v>
      </c>
      <c r="G26" s="3">
        <f>'[7]Kom, regioner, landsdele 1712 E'!$T14</f>
        <v>2030</v>
      </c>
      <c r="H26" s="3">
        <f>'[7]Kom, regioner, landsdele 1712 E'!$V14</f>
        <v>175</v>
      </c>
      <c r="I26" s="3">
        <f>'[7]Kom, regioner, landsdele 1712 E'!$W14</f>
        <v>88</v>
      </c>
      <c r="J26" s="3">
        <f>'[7]Kom, regioner, landsdele 1712 E'!$Y14</f>
        <v>8</v>
      </c>
      <c r="K26" s="3">
        <f>'[7]Kom, regioner, landsdele 1712 E'!$Z14</f>
        <v>127</v>
      </c>
    </row>
    <row r="27" spans="1:11" x14ac:dyDescent="0.25">
      <c r="A27" t="s">
        <v>46</v>
      </c>
      <c r="B27" s="3">
        <f t="shared" si="2"/>
        <v>12820</v>
      </c>
      <c r="C27" s="3">
        <f>'[7]Kom, regioner, landsdele 1712 E'!$G15</f>
        <v>3861</v>
      </c>
      <c r="D27" s="3">
        <f>'[7]Kom, regioner, landsdele 1712 E'!$K15</f>
        <v>252</v>
      </c>
      <c r="E27" s="3">
        <f>'[7]Kom, regioner, landsdele 1712 E'!$R15</f>
        <v>2</v>
      </c>
      <c r="F27" s="3">
        <f>'[7]Kom, regioner, landsdele 1712 E'!$M15</f>
        <v>6892</v>
      </c>
      <c r="G27" s="3">
        <f>'[7]Kom, regioner, landsdele 1712 E'!$T15</f>
        <v>1435</v>
      </c>
      <c r="H27" s="3">
        <f>'[7]Kom, regioner, landsdele 1712 E'!$V15</f>
        <v>103</v>
      </c>
      <c r="I27" s="3">
        <f>'[7]Kom, regioner, landsdele 1712 E'!$W15</f>
        <v>123</v>
      </c>
      <c r="J27" s="3">
        <f>'[7]Kom, regioner, landsdele 1712 E'!$Y15</f>
        <v>3</v>
      </c>
      <c r="K27" s="3">
        <f>'[7]Kom, regioner, landsdele 1712 E'!$Z15</f>
        <v>149</v>
      </c>
    </row>
    <row r="30" spans="1:11" x14ac:dyDescent="0.25">
      <c r="A30" s="7" t="s">
        <v>28</v>
      </c>
    </row>
    <row r="31" spans="1:11" x14ac:dyDescent="0.25">
      <c r="A31" s="16" t="s">
        <v>30</v>
      </c>
    </row>
    <row r="32" spans="1:11" x14ac:dyDescent="0.25">
      <c r="A32" t="s">
        <v>31</v>
      </c>
      <c r="B32" s="3">
        <f>SUM(C32:K32)</f>
        <v>8297</v>
      </c>
      <c r="C32" s="3">
        <f>C10</f>
        <v>5569</v>
      </c>
      <c r="D32" s="3">
        <f>2*D10</f>
        <v>204</v>
      </c>
      <c r="E32" s="3">
        <f>3*E10</f>
        <v>0</v>
      </c>
      <c r="F32" s="3">
        <f>F10</f>
        <v>2198</v>
      </c>
      <c r="G32" s="3">
        <f>G10</f>
        <v>263</v>
      </c>
      <c r="H32" s="3">
        <f>2*H10</f>
        <v>32</v>
      </c>
      <c r="I32" s="3">
        <f>I10</f>
        <v>7</v>
      </c>
      <c r="J32" s="3">
        <f>2*J10</f>
        <v>4</v>
      </c>
      <c r="K32" s="3">
        <f>K10</f>
        <v>20</v>
      </c>
    </row>
    <row r="33" spans="1:11" x14ac:dyDescent="0.25">
      <c r="A33" t="s">
        <v>32</v>
      </c>
      <c r="B33" s="3">
        <f t="shared" ref="B33:B42" si="3">SUM(C33:K33)</f>
        <v>5360</v>
      </c>
      <c r="C33" s="3">
        <f t="shared" ref="C33:C42" si="4">C11</f>
        <v>1308</v>
      </c>
      <c r="D33" s="3">
        <f t="shared" ref="D33:D42" si="5">2*D11</f>
        <v>198</v>
      </c>
      <c r="E33" s="3">
        <f t="shared" ref="E33:E42" si="6">3*E11</f>
        <v>3</v>
      </c>
      <c r="F33" s="3">
        <f t="shared" ref="F33:G33" si="7">F11</f>
        <v>3017</v>
      </c>
      <c r="G33" s="3">
        <f t="shared" si="7"/>
        <v>638</v>
      </c>
      <c r="H33" s="3">
        <f t="shared" ref="H33:H42" si="8">2*H11</f>
        <v>80</v>
      </c>
      <c r="I33" s="3">
        <f t="shared" ref="I33:I42" si="9">I11</f>
        <v>53</v>
      </c>
      <c r="J33" s="3">
        <f t="shared" ref="J33:J42" si="10">2*J11</f>
        <v>14</v>
      </c>
      <c r="K33" s="3">
        <f t="shared" ref="K33:K42" si="11">K11</f>
        <v>49</v>
      </c>
    </row>
    <row r="34" spans="1:11" x14ac:dyDescent="0.25">
      <c r="A34" t="s">
        <v>33</v>
      </c>
      <c r="B34" s="3">
        <f t="shared" si="3"/>
        <v>6287</v>
      </c>
      <c r="C34" s="3">
        <f t="shared" si="4"/>
        <v>1827</v>
      </c>
      <c r="D34" s="3">
        <f t="shared" si="5"/>
        <v>180</v>
      </c>
      <c r="E34" s="3">
        <f t="shared" si="6"/>
        <v>3</v>
      </c>
      <c r="F34" s="3">
        <f t="shared" ref="F34:G34" si="12">F12</f>
        <v>3417</v>
      </c>
      <c r="G34" s="3">
        <f t="shared" si="12"/>
        <v>682</v>
      </c>
      <c r="H34" s="3">
        <f t="shared" si="8"/>
        <v>58</v>
      </c>
      <c r="I34" s="3">
        <f t="shared" si="9"/>
        <v>57</v>
      </c>
      <c r="J34" s="3">
        <f t="shared" si="10"/>
        <v>2</v>
      </c>
      <c r="K34" s="3">
        <f t="shared" si="11"/>
        <v>61</v>
      </c>
    </row>
    <row r="35" spans="1:11" x14ac:dyDescent="0.25">
      <c r="A35" t="s">
        <v>34</v>
      </c>
      <c r="B35" s="3">
        <f t="shared" si="3"/>
        <v>9166</v>
      </c>
      <c r="C35" s="3">
        <f t="shared" si="4"/>
        <v>3883</v>
      </c>
      <c r="D35" s="3">
        <f t="shared" si="5"/>
        <v>418</v>
      </c>
      <c r="E35" s="3">
        <f t="shared" si="6"/>
        <v>3</v>
      </c>
      <c r="F35" s="3">
        <f t="shared" ref="F35:G35" si="13">F13</f>
        <v>3996</v>
      </c>
      <c r="G35" s="3">
        <f t="shared" si="13"/>
        <v>678</v>
      </c>
      <c r="H35" s="3">
        <f t="shared" si="8"/>
        <v>126</v>
      </c>
      <c r="I35" s="3">
        <f t="shared" si="9"/>
        <v>24</v>
      </c>
      <c r="J35" s="3">
        <f t="shared" si="10"/>
        <v>4</v>
      </c>
      <c r="K35" s="3">
        <f t="shared" si="11"/>
        <v>34</v>
      </c>
    </row>
    <row r="36" spans="1:11" x14ac:dyDescent="0.25">
      <c r="A36" t="s">
        <v>35</v>
      </c>
      <c r="B36" s="3">
        <f t="shared" si="3"/>
        <v>10982</v>
      </c>
      <c r="C36" s="3">
        <f t="shared" si="4"/>
        <v>3441</v>
      </c>
      <c r="D36" s="3">
        <f t="shared" si="5"/>
        <v>668</v>
      </c>
      <c r="E36" s="3">
        <f t="shared" si="6"/>
        <v>15</v>
      </c>
      <c r="F36" s="3">
        <f t="shared" ref="F36:G36" si="14">F14</f>
        <v>5466</v>
      </c>
      <c r="G36" s="3">
        <f t="shared" si="14"/>
        <v>1073</v>
      </c>
      <c r="H36" s="3">
        <f t="shared" si="8"/>
        <v>192</v>
      </c>
      <c r="I36" s="3">
        <f t="shared" si="9"/>
        <v>50</v>
      </c>
      <c r="J36" s="3">
        <f t="shared" si="10"/>
        <v>8</v>
      </c>
      <c r="K36" s="3">
        <f t="shared" si="11"/>
        <v>69</v>
      </c>
    </row>
    <row r="37" spans="1:11" x14ac:dyDescent="0.25">
      <c r="A37" t="s">
        <v>36</v>
      </c>
      <c r="B37" s="3">
        <f t="shared" si="3"/>
        <v>142</v>
      </c>
      <c r="C37" s="3">
        <f t="shared" si="4"/>
        <v>44</v>
      </c>
      <c r="D37" s="3">
        <f t="shared" si="5"/>
        <v>6</v>
      </c>
      <c r="E37" s="3">
        <f t="shared" si="6"/>
        <v>0</v>
      </c>
      <c r="F37" s="3">
        <f t="shared" ref="F37:G37" si="15">F15</f>
        <v>65</v>
      </c>
      <c r="G37" s="3">
        <f t="shared" si="15"/>
        <v>16</v>
      </c>
      <c r="H37" s="3">
        <f t="shared" si="8"/>
        <v>0</v>
      </c>
      <c r="I37" s="3">
        <f t="shared" si="9"/>
        <v>7</v>
      </c>
      <c r="J37" s="3">
        <f t="shared" si="10"/>
        <v>0</v>
      </c>
      <c r="K37" s="3">
        <f t="shared" si="11"/>
        <v>4</v>
      </c>
    </row>
    <row r="38" spans="1:11" x14ac:dyDescent="0.25">
      <c r="A38" t="s">
        <v>37</v>
      </c>
      <c r="B38" s="3">
        <f t="shared" si="3"/>
        <v>6097</v>
      </c>
      <c r="C38" s="3">
        <f t="shared" si="4"/>
        <v>1823</v>
      </c>
      <c r="D38" s="3">
        <f t="shared" si="5"/>
        <v>308</v>
      </c>
      <c r="E38" s="3">
        <f t="shared" si="6"/>
        <v>3</v>
      </c>
      <c r="F38" s="3">
        <f t="shared" ref="F38:G38" si="16">F16</f>
        <v>3152</v>
      </c>
      <c r="G38" s="3">
        <f t="shared" si="16"/>
        <v>638</v>
      </c>
      <c r="H38" s="3">
        <f t="shared" si="8"/>
        <v>100</v>
      </c>
      <c r="I38" s="3">
        <f t="shared" si="9"/>
        <v>19</v>
      </c>
      <c r="J38" s="3">
        <f t="shared" si="10"/>
        <v>0</v>
      </c>
      <c r="K38" s="3">
        <f t="shared" si="11"/>
        <v>54</v>
      </c>
    </row>
    <row r="39" spans="1:11" x14ac:dyDescent="0.25">
      <c r="A39" t="s">
        <v>38</v>
      </c>
      <c r="B39" s="3">
        <f t="shared" si="3"/>
        <v>7085</v>
      </c>
      <c r="C39" s="3">
        <f t="shared" si="4"/>
        <v>2038</v>
      </c>
      <c r="D39" s="3">
        <f t="shared" si="5"/>
        <v>196</v>
      </c>
      <c r="E39" s="3">
        <f t="shared" si="6"/>
        <v>3</v>
      </c>
      <c r="F39" s="3">
        <f t="shared" ref="F39:G39" si="17">F17</f>
        <v>3740</v>
      </c>
      <c r="G39" s="3">
        <f t="shared" si="17"/>
        <v>797</v>
      </c>
      <c r="H39" s="3">
        <f t="shared" si="8"/>
        <v>106</v>
      </c>
      <c r="I39" s="3">
        <f t="shared" si="9"/>
        <v>104</v>
      </c>
      <c r="J39" s="3">
        <f t="shared" si="10"/>
        <v>6</v>
      </c>
      <c r="K39" s="3">
        <f t="shared" si="11"/>
        <v>95</v>
      </c>
    </row>
    <row r="40" spans="1:11" x14ac:dyDescent="0.25">
      <c r="A40" t="s">
        <v>39</v>
      </c>
      <c r="B40" s="3">
        <f t="shared" si="3"/>
        <v>6247</v>
      </c>
      <c r="C40" s="3">
        <f t="shared" si="4"/>
        <v>1767</v>
      </c>
      <c r="D40" s="3">
        <f t="shared" si="5"/>
        <v>220</v>
      </c>
      <c r="E40" s="3">
        <f t="shared" si="6"/>
        <v>3</v>
      </c>
      <c r="F40" s="3">
        <f t="shared" ref="F40:G40" si="18">F18</f>
        <v>3371</v>
      </c>
      <c r="G40" s="3">
        <f t="shared" si="18"/>
        <v>635</v>
      </c>
      <c r="H40" s="3">
        <f t="shared" si="8"/>
        <v>124</v>
      </c>
      <c r="I40" s="3">
        <f t="shared" si="9"/>
        <v>56</v>
      </c>
      <c r="J40" s="3">
        <f t="shared" si="10"/>
        <v>10</v>
      </c>
      <c r="K40" s="3">
        <f t="shared" si="11"/>
        <v>61</v>
      </c>
    </row>
    <row r="41" spans="1:11" x14ac:dyDescent="0.25">
      <c r="A41" t="s">
        <v>40</v>
      </c>
      <c r="B41" s="3">
        <f t="shared" si="3"/>
        <v>10948</v>
      </c>
      <c r="C41" s="3">
        <f t="shared" si="4"/>
        <v>2919</v>
      </c>
      <c r="D41" s="3">
        <f t="shared" si="5"/>
        <v>478</v>
      </c>
      <c r="E41" s="3">
        <f t="shared" si="6"/>
        <v>0</v>
      </c>
      <c r="F41" s="3">
        <f t="shared" ref="F41:G41" si="19">F19</f>
        <v>5967</v>
      </c>
      <c r="G41" s="3">
        <f t="shared" si="19"/>
        <v>1215</v>
      </c>
      <c r="H41" s="3">
        <f t="shared" si="8"/>
        <v>176</v>
      </c>
      <c r="I41" s="3">
        <f t="shared" si="9"/>
        <v>81</v>
      </c>
      <c r="J41" s="3">
        <f t="shared" si="10"/>
        <v>14</v>
      </c>
      <c r="K41" s="3">
        <f t="shared" si="11"/>
        <v>98</v>
      </c>
    </row>
    <row r="42" spans="1:11" x14ac:dyDescent="0.25">
      <c r="A42" t="s">
        <v>41</v>
      </c>
      <c r="B42" s="3">
        <f t="shared" si="3"/>
        <v>14545</v>
      </c>
      <c r="C42" s="3">
        <f t="shared" si="4"/>
        <v>4315</v>
      </c>
      <c r="D42" s="3">
        <f t="shared" si="5"/>
        <v>530</v>
      </c>
      <c r="E42" s="3">
        <f t="shared" si="6"/>
        <v>6</v>
      </c>
      <c r="F42" s="3">
        <f t="shared" ref="F42:G42" si="20">F20</f>
        <v>7842</v>
      </c>
      <c r="G42" s="3">
        <f t="shared" si="20"/>
        <v>1464</v>
      </c>
      <c r="H42" s="3">
        <f t="shared" si="8"/>
        <v>226</v>
      </c>
      <c r="I42" s="3">
        <f t="shared" si="9"/>
        <v>66</v>
      </c>
      <c r="J42" s="3">
        <f t="shared" si="10"/>
        <v>6</v>
      </c>
      <c r="K42" s="3">
        <f t="shared" si="11"/>
        <v>90</v>
      </c>
    </row>
    <row r="44" spans="1:11" x14ac:dyDescent="0.25">
      <c r="A44" s="16" t="s">
        <v>42</v>
      </c>
    </row>
    <row r="45" spans="1:11" x14ac:dyDescent="0.25">
      <c r="A45" t="s">
        <v>33</v>
      </c>
      <c r="B45" s="3">
        <f t="shared" ref="B45:B49" si="21">SUM(C45:K45)</f>
        <v>6287</v>
      </c>
      <c r="C45" s="3">
        <f t="shared" ref="C45:C49" si="22">C23</f>
        <v>1827</v>
      </c>
      <c r="D45" s="3">
        <f t="shared" ref="D45:D49" si="23">2*D23</f>
        <v>180</v>
      </c>
      <c r="E45" s="3">
        <f t="shared" ref="E45:E49" si="24">3*E23</f>
        <v>3</v>
      </c>
      <c r="F45" s="3">
        <f t="shared" ref="F45:G45" si="25">F23</f>
        <v>3417</v>
      </c>
      <c r="G45" s="3">
        <f t="shared" si="25"/>
        <v>682</v>
      </c>
      <c r="H45" s="3">
        <f t="shared" ref="H45:H49" si="26">2*H23</f>
        <v>58</v>
      </c>
      <c r="I45" s="3">
        <f t="shared" ref="I45:I49" si="27">I23</f>
        <v>57</v>
      </c>
      <c r="J45" s="3">
        <f t="shared" ref="J45:J49" si="28">2*J23</f>
        <v>2</v>
      </c>
      <c r="K45" s="3">
        <f t="shared" ref="K45:K49" si="29">K23</f>
        <v>61</v>
      </c>
    </row>
    <row r="46" spans="1:11" x14ac:dyDescent="0.25">
      <c r="A46" t="s">
        <v>43</v>
      </c>
      <c r="B46" s="3">
        <f t="shared" si="21"/>
        <v>19905</v>
      </c>
      <c r="C46" s="3">
        <f t="shared" si="22"/>
        <v>5623</v>
      </c>
      <c r="D46" s="3">
        <f t="shared" si="23"/>
        <v>728</v>
      </c>
      <c r="E46" s="3">
        <f t="shared" si="24"/>
        <v>9</v>
      </c>
      <c r="F46" s="3">
        <f t="shared" ref="F46:G46" si="30">F24</f>
        <v>10859</v>
      </c>
      <c r="G46" s="3">
        <f t="shared" si="30"/>
        <v>2102</v>
      </c>
      <c r="H46" s="3">
        <f t="shared" si="26"/>
        <v>306</v>
      </c>
      <c r="I46" s="3">
        <f t="shared" si="27"/>
        <v>119</v>
      </c>
      <c r="J46" s="3">
        <f t="shared" si="28"/>
        <v>20</v>
      </c>
      <c r="K46" s="3">
        <f t="shared" si="29"/>
        <v>139</v>
      </c>
    </row>
    <row r="47" spans="1:11" x14ac:dyDescent="0.25">
      <c r="A47" t="s">
        <v>44</v>
      </c>
      <c r="B47" s="3">
        <f t="shared" si="21"/>
        <v>17195</v>
      </c>
      <c r="C47" s="3">
        <f t="shared" si="22"/>
        <v>4686</v>
      </c>
      <c r="D47" s="3">
        <f t="shared" si="23"/>
        <v>698</v>
      </c>
      <c r="E47" s="3">
        <f t="shared" si="24"/>
        <v>3</v>
      </c>
      <c r="F47" s="3">
        <f t="shared" ref="F47:G47" si="31">F25</f>
        <v>9338</v>
      </c>
      <c r="G47" s="3">
        <f t="shared" si="31"/>
        <v>1850</v>
      </c>
      <c r="H47" s="3">
        <f t="shared" si="26"/>
        <v>300</v>
      </c>
      <c r="I47" s="3">
        <f t="shared" si="27"/>
        <v>137</v>
      </c>
      <c r="J47" s="3">
        <f t="shared" si="28"/>
        <v>24</v>
      </c>
      <c r="K47" s="3">
        <f t="shared" si="29"/>
        <v>159</v>
      </c>
    </row>
    <row r="48" spans="1:11" x14ac:dyDescent="0.25">
      <c r="A48" t="s">
        <v>45</v>
      </c>
      <c r="B48" s="3">
        <f t="shared" si="21"/>
        <v>28587</v>
      </c>
      <c r="C48" s="3">
        <f t="shared" si="22"/>
        <v>12937</v>
      </c>
      <c r="D48" s="3">
        <f t="shared" si="23"/>
        <v>1296</v>
      </c>
      <c r="E48" s="3">
        <f t="shared" si="24"/>
        <v>18</v>
      </c>
      <c r="F48" s="3">
        <f t="shared" ref="F48:G48" si="32">F26</f>
        <v>11725</v>
      </c>
      <c r="G48" s="3">
        <f t="shared" si="32"/>
        <v>2030</v>
      </c>
      <c r="H48" s="3">
        <f t="shared" si="26"/>
        <v>350</v>
      </c>
      <c r="I48" s="3">
        <f t="shared" si="27"/>
        <v>88</v>
      </c>
      <c r="J48" s="3">
        <f t="shared" si="28"/>
        <v>16</v>
      </c>
      <c r="K48" s="3">
        <f t="shared" si="29"/>
        <v>127</v>
      </c>
    </row>
    <row r="49" spans="1:11" x14ac:dyDescent="0.25">
      <c r="A49" t="s">
        <v>46</v>
      </c>
      <c r="B49" s="3">
        <f t="shared" si="21"/>
        <v>13182</v>
      </c>
      <c r="C49" s="3">
        <f t="shared" si="22"/>
        <v>3861</v>
      </c>
      <c r="D49" s="3">
        <f t="shared" si="23"/>
        <v>504</v>
      </c>
      <c r="E49" s="3">
        <f t="shared" si="24"/>
        <v>6</v>
      </c>
      <c r="F49" s="3">
        <f t="shared" ref="F49:G49" si="33">F27</f>
        <v>6892</v>
      </c>
      <c r="G49" s="3">
        <f t="shared" si="33"/>
        <v>1435</v>
      </c>
      <c r="H49" s="3">
        <f t="shared" si="26"/>
        <v>206</v>
      </c>
      <c r="I49" s="3">
        <f t="shared" si="27"/>
        <v>123</v>
      </c>
      <c r="J49" s="3">
        <f t="shared" si="28"/>
        <v>6</v>
      </c>
      <c r="K49" s="3">
        <f t="shared" si="29"/>
        <v>149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"/>
  <sheetViews>
    <sheetView topLeftCell="A4" zoomScaleNormal="100" workbookViewId="0">
      <selection activeCell="A6" sqref="A6:M6"/>
    </sheetView>
  </sheetViews>
  <sheetFormatPr defaultColWidth="11.42578125" defaultRowHeight="12" customHeight="1" x14ac:dyDescent="0.2"/>
  <cols>
    <col min="1" max="1" width="13.7109375" style="8" bestFit="1" customWidth="1"/>
    <col min="2" max="2" width="6.7109375" style="8" bestFit="1" customWidth="1"/>
    <col min="3" max="3" width="8.7109375" style="8" bestFit="1" customWidth="1"/>
    <col min="4" max="4" width="7.7109375" style="8" bestFit="1" customWidth="1"/>
    <col min="5" max="5" width="6.7109375" style="8" bestFit="1" customWidth="1"/>
    <col min="6" max="6" width="7.7109375" style="8" bestFit="1" customWidth="1"/>
    <col min="7" max="7" width="3.7109375" style="8" bestFit="1" customWidth="1"/>
    <col min="8" max="8" width="11.7109375" style="8" bestFit="1" customWidth="1"/>
    <col min="9" max="9" width="6.7109375" style="8" bestFit="1" customWidth="1"/>
    <col min="10" max="10" width="15.7109375" style="8" bestFit="1" customWidth="1"/>
    <col min="11" max="11" width="14.7109375" style="8" bestFit="1" customWidth="1"/>
    <col min="12" max="16384" width="11.42578125" style="8"/>
  </cols>
  <sheetData>
    <row r="1" spans="1:13" ht="15.95" customHeight="1" x14ac:dyDescent="0.25">
      <c r="A1" s="17" t="s">
        <v>103</v>
      </c>
      <c r="B1" s="18"/>
      <c r="C1" s="18"/>
      <c r="D1" s="18"/>
      <c r="E1" s="18"/>
      <c r="F1" s="18"/>
      <c r="G1" s="18"/>
      <c r="H1" s="18"/>
      <c r="I1" s="18"/>
      <c r="J1" s="18"/>
      <c r="K1" s="18"/>
    </row>
    <row r="3" spans="1:13" ht="14.1" customHeight="1" x14ac:dyDescent="0.2">
      <c r="A3" s="19" t="s">
        <v>48</v>
      </c>
      <c r="B3" s="20" t="s">
        <v>49</v>
      </c>
      <c r="C3" s="20"/>
      <c r="D3" s="20"/>
      <c r="E3" s="20"/>
      <c r="F3" s="20"/>
      <c r="G3" s="20"/>
      <c r="H3" s="20"/>
      <c r="I3" s="20"/>
      <c r="J3" s="20"/>
      <c r="K3" s="20"/>
      <c r="L3" s="21" t="s">
        <v>94</v>
      </c>
      <c r="M3" s="21"/>
    </row>
    <row r="4" spans="1:13" ht="14.1" customHeight="1" x14ac:dyDescent="0.2">
      <c r="A4" s="19"/>
      <c r="B4" s="9" t="s">
        <v>0</v>
      </c>
      <c r="C4" s="9" t="s">
        <v>1</v>
      </c>
      <c r="D4" s="9" t="s">
        <v>2</v>
      </c>
      <c r="E4" s="9" t="s">
        <v>3</v>
      </c>
      <c r="F4" s="9" t="s">
        <v>4</v>
      </c>
      <c r="G4" s="9" t="s">
        <v>5</v>
      </c>
      <c r="H4" s="9" t="s">
        <v>6</v>
      </c>
      <c r="I4" s="9" t="s">
        <v>7</v>
      </c>
      <c r="J4" s="9" t="s">
        <v>8</v>
      </c>
      <c r="K4" s="9" t="s">
        <v>9</v>
      </c>
      <c r="L4" s="12" t="s">
        <v>93</v>
      </c>
      <c r="M4" s="12" t="s">
        <v>92</v>
      </c>
    </row>
    <row r="5" spans="1:13" ht="14.1" customHeight="1" x14ac:dyDescent="0.25">
      <c r="A5" s="10"/>
      <c r="B5" s="11"/>
      <c r="C5" s="11"/>
      <c r="D5" s="11"/>
      <c r="E5" s="11"/>
      <c r="F5" s="11"/>
      <c r="G5" s="11"/>
      <c r="H5" s="11"/>
      <c r="I5" s="11"/>
      <c r="J5" s="11"/>
      <c r="K5" s="11"/>
      <c r="L5" s="2"/>
      <c r="M5" s="2"/>
    </row>
    <row r="6" spans="1:13" ht="14.1" customHeight="1" x14ac:dyDescent="0.25">
      <c r="A6" s="10" t="s">
        <v>0</v>
      </c>
      <c r="B6" s="15">
        <v>4361</v>
      </c>
      <c r="C6" s="15">
        <v>196</v>
      </c>
      <c r="D6" s="15">
        <v>4142</v>
      </c>
      <c r="E6" s="15" t="s">
        <v>50</v>
      </c>
      <c r="F6" s="15" t="s">
        <v>50</v>
      </c>
      <c r="G6" s="15">
        <v>10</v>
      </c>
      <c r="H6" s="15" t="s">
        <v>50</v>
      </c>
      <c r="I6" s="15" t="s">
        <v>50</v>
      </c>
      <c r="J6" s="15">
        <v>13</v>
      </c>
      <c r="K6" s="15" t="s">
        <v>50</v>
      </c>
      <c r="L6" s="14">
        <v>4115</v>
      </c>
      <c r="M6" s="14">
        <v>246</v>
      </c>
    </row>
    <row r="7" spans="1:13" ht="14.1" customHeight="1" x14ac:dyDescent="0.25">
      <c r="A7" s="10" t="s">
        <v>51</v>
      </c>
      <c r="B7" s="11">
        <v>704</v>
      </c>
      <c r="C7" s="11">
        <v>21</v>
      </c>
      <c r="D7" s="11">
        <v>681</v>
      </c>
      <c r="E7" s="11" t="s">
        <v>50</v>
      </c>
      <c r="F7" s="11" t="s">
        <v>50</v>
      </c>
      <c r="G7" s="11" t="s">
        <v>50</v>
      </c>
      <c r="H7" s="11" t="s">
        <v>50</v>
      </c>
      <c r="I7" s="11" t="s">
        <v>50</v>
      </c>
      <c r="J7" s="11">
        <v>2</v>
      </c>
      <c r="K7" s="11" t="s">
        <v>50</v>
      </c>
      <c r="L7" s="2">
        <v>682</v>
      </c>
      <c r="M7" s="2">
        <v>22</v>
      </c>
    </row>
    <row r="8" spans="1:13" ht="14.1" customHeight="1" x14ac:dyDescent="0.25">
      <c r="A8" s="10" t="s">
        <v>52</v>
      </c>
      <c r="B8" s="11">
        <v>917</v>
      </c>
      <c r="C8" s="11">
        <v>34</v>
      </c>
      <c r="D8" s="11">
        <v>881</v>
      </c>
      <c r="E8" s="11" t="s">
        <v>50</v>
      </c>
      <c r="F8" s="11" t="s">
        <v>50</v>
      </c>
      <c r="G8" s="11" t="s">
        <v>50</v>
      </c>
      <c r="H8" s="11" t="s">
        <v>50</v>
      </c>
      <c r="I8" s="11" t="s">
        <v>50</v>
      </c>
      <c r="J8" s="11">
        <v>2</v>
      </c>
      <c r="K8" s="11" t="s">
        <v>50</v>
      </c>
      <c r="L8" s="2">
        <v>881</v>
      </c>
      <c r="M8" s="2">
        <v>36</v>
      </c>
    </row>
    <row r="9" spans="1:13" ht="14.1" customHeight="1" x14ac:dyDescent="0.25">
      <c r="A9" s="10" t="s">
        <v>53</v>
      </c>
      <c r="B9" s="11">
        <v>1429</v>
      </c>
      <c r="C9" s="11">
        <v>9</v>
      </c>
      <c r="D9" s="11">
        <v>1418</v>
      </c>
      <c r="E9" s="11" t="s">
        <v>50</v>
      </c>
      <c r="F9" s="11" t="s">
        <v>50</v>
      </c>
      <c r="G9" s="11" t="s">
        <v>50</v>
      </c>
      <c r="H9" s="11" t="s">
        <v>50</v>
      </c>
      <c r="I9" s="11" t="s">
        <v>50</v>
      </c>
      <c r="J9" s="11">
        <v>2</v>
      </c>
      <c r="K9" s="11" t="s">
        <v>50</v>
      </c>
      <c r="L9" s="2">
        <v>1418</v>
      </c>
      <c r="M9" s="2">
        <v>11</v>
      </c>
    </row>
    <row r="10" spans="1:13" ht="14.1" customHeight="1" x14ac:dyDescent="0.25">
      <c r="A10" s="10" t="s">
        <v>54</v>
      </c>
      <c r="B10" s="11">
        <v>610</v>
      </c>
      <c r="C10" s="11">
        <v>11</v>
      </c>
      <c r="D10" s="11">
        <v>588</v>
      </c>
      <c r="E10" s="11" t="s">
        <v>50</v>
      </c>
      <c r="F10" s="11" t="s">
        <v>50</v>
      </c>
      <c r="G10" s="11">
        <v>9</v>
      </c>
      <c r="H10" s="11" t="s">
        <v>50</v>
      </c>
      <c r="I10" s="11" t="s">
        <v>50</v>
      </c>
      <c r="J10" s="11">
        <v>2</v>
      </c>
      <c r="K10" s="11" t="s">
        <v>50</v>
      </c>
      <c r="L10" s="2">
        <v>586</v>
      </c>
      <c r="M10" s="2">
        <v>24</v>
      </c>
    </row>
    <row r="11" spans="1:13" ht="14.1" customHeight="1" x14ac:dyDescent="0.25">
      <c r="A11" s="10" t="s">
        <v>55</v>
      </c>
      <c r="B11" s="11">
        <v>269</v>
      </c>
      <c r="C11" s="11">
        <v>4</v>
      </c>
      <c r="D11" s="11">
        <v>262</v>
      </c>
      <c r="E11" s="11" t="s">
        <v>50</v>
      </c>
      <c r="F11" s="11" t="s">
        <v>50</v>
      </c>
      <c r="G11" s="11">
        <v>1</v>
      </c>
      <c r="H11" s="11" t="s">
        <v>50</v>
      </c>
      <c r="I11" s="11" t="s">
        <v>50</v>
      </c>
      <c r="J11" s="11">
        <v>2</v>
      </c>
      <c r="K11" s="11" t="s">
        <v>50</v>
      </c>
      <c r="L11" s="2">
        <v>262</v>
      </c>
      <c r="M11" s="2">
        <v>7</v>
      </c>
    </row>
    <row r="12" spans="1:13" ht="14.1" customHeight="1" x14ac:dyDescent="0.25">
      <c r="A12" s="10" t="s">
        <v>56</v>
      </c>
      <c r="B12" s="11">
        <v>106</v>
      </c>
      <c r="C12" s="11">
        <v>3</v>
      </c>
      <c r="D12" s="11">
        <v>101</v>
      </c>
      <c r="E12" s="11" t="s">
        <v>50</v>
      </c>
      <c r="F12" s="11" t="s">
        <v>50</v>
      </c>
      <c r="G12" s="11" t="s">
        <v>50</v>
      </c>
      <c r="H12" s="11" t="s">
        <v>50</v>
      </c>
      <c r="I12" s="11" t="s">
        <v>50</v>
      </c>
      <c r="J12" s="11">
        <v>2</v>
      </c>
      <c r="K12" s="11" t="s">
        <v>50</v>
      </c>
      <c r="L12" s="2">
        <v>101</v>
      </c>
      <c r="M12" s="2">
        <v>5</v>
      </c>
    </row>
    <row r="13" spans="1:13" ht="14.1" customHeight="1" x14ac:dyDescent="0.25">
      <c r="A13" s="10" t="s">
        <v>57</v>
      </c>
      <c r="B13" s="11">
        <v>71</v>
      </c>
      <c r="C13" s="11" t="s">
        <v>50</v>
      </c>
      <c r="D13" s="11">
        <v>70</v>
      </c>
      <c r="E13" s="11" t="s">
        <v>50</v>
      </c>
      <c r="F13" s="11" t="s">
        <v>50</v>
      </c>
      <c r="G13" s="11" t="s">
        <v>50</v>
      </c>
      <c r="H13" s="11" t="s">
        <v>50</v>
      </c>
      <c r="I13" s="11" t="s">
        <v>50</v>
      </c>
      <c r="J13" s="11">
        <v>1</v>
      </c>
      <c r="K13" s="11" t="s">
        <v>50</v>
      </c>
      <c r="L13" s="2">
        <v>67</v>
      </c>
      <c r="M13" s="2">
        <v>4</v>
      </c>
    </row>
    <row r="14" spans="1:13" ht="14.1" customHeight="1" x14ac:dyDescent="0.25">
      <c r="A14" s="10" t="s">
        <v>58</v>
      </c>
      <c r="B14" s="11">
        <v>56</v>
      </c>
      <c r="C14" s="11">
        <v>2</v>
      </c>
      <c r="D14" s="11">
        <v>54</v>
      </c>
      <c r="E14" s="11" t="s">
        <v>50</v>
      </c>
      <c r="F14" s="11" t="s">
        <v>50</v>
      </c>
      <c r="G14" s="11" t="s">
        <v>50</v>
      </c>
      <c r="H14" s="11" t="s">
        <v>50</v>
      </c>
      <c r="I14" s="11" t="s">
        <v>50</v>
      </c>
      <c r="J14" s="11" t="s">
        <v>50</v>
      </c>
      <c r="K14" s="11" t="s">
        <v>50</v>
      </c>
      <c r="L14" s="2">
        <v>51</v>
      </c>
      <c r="M14" s="2">
        <v>5</v>
      </c>
    </row>
    <row r="15" spans="1:13" ht="14.1" customHeight="1" x14ac:dyDescent="0.25">
      <c r="A15" s="10" t="s">
        <v>59</v>
      </c>
      <c r="B15" s="11">
        <v>26</v>
      </c>
      <c r="C15" s="11">
        <v>1</v>
      </c>
      <c r="D15" s="11">
        <v>25</v>
      </c>
      <c r="E15" s="11" t="s">
        <v>50</v>
      </c>
      <c r="F15" s="11" t="s">
        <v>50</v>
      </c>
      <c r="G15" s="11" t="s">
        <v>50</v>
      </c>
      <c r="H15" s="11" t="s">
        <v>50</v>
      </c>
      <c r="I15" s="11" t="s">
        <v>50</v>
      </c>
      <c r="J15" s="11" t="s">
        <v>50</v>
      </c>
      <c r="K15" s="11" t="s">
        <v>50</v>
      </c>
      <c r="L15" s="2">
        <v>23</v>
      </c>
      <c r="M15" s="2">
        <v>3</v>
      </c>
    </row>
    <row r="16" spans="1:13" ht="14.1" customHeight="1" x14ac:dyDescent="0.25">
      <c r="A16" s="10" t="s">
        <v>60</v>
      </c>
      <c r="B16" s="11">
        <v>21</v>
      </c>
      <c r="C16" s="11">
        <v>2</v>
      </c>
      <c r="D16" s="11">
        <v>19</v>
      </c>
      <c r="E16" s="11" t="s">
        <v>50</v>
      </c>
      <c r="F16" s="11" t="s">
        <v>50</v>
      </c>
      <c r="G16" s="11" t="s">
        <v>50</v>
      </c>
      <c r="H16" s="11" t="s">
        <v>50</v>
      </c>
      <c r="I16" s="11" t="s">
        <v>50</v>
      </c>
      <c r="J16" s="11" t="s">
        <v>50</v>
      </c>
      <c r="K16" s="11" t="s">
        <v>50</v>
      </c>
      <c r="L16" s="2">
        <v>16</v>
      </c>
      <c r="M16" s="2">
        <v>5</v>
      </c>
    </row>
    <row r="17" spans="1:13" ht="14.1" customHeight="1" x14ac:dyDescent="0.25">
      <c r="A17" s="10" t="s">
        <v>61</v>
      </c>
      <c r="B17" s="11">
        <v>19</v>
      </c>
      <c r="C17" s="11">
        <v>2</v>
      </c>
      <c r="D17" s="11">
        <v>17</v>
      </c>
      <c r="E17" s="11" t="s">
        <v>50</v>
      </c>
      <c r="F17" s="11" t="s">
        <v>50</v>
      </c>
      <c r="G17" s="11" t="s">
        <v>50</v>
      </c>
      <c r="H17" s="11" t="s">
        <v>50</v>
      </c>
      <c r="I17" s="11" t="s">
        <v>50</v>
      </c>
      <c r="J17" s="11" t="s">
        <v>50</v>
      </c>
      <c r="K17" s="11" t="s">
        <v>50</v>
      </c>
      <c r="L17" s="2">
        <v>13</v>
      </c>
      <c r="M17" s="2">
        <v>6</v>
      </c>
    </row>
    <row r="18" spans="1:13" ht="14.1" customHeight="1" x14ac:dyDescent="0.25">
      <c r="A18" s="10" t="s">
        <v>62</v>
      </c>
      <c r="B18" s="11">
        <v>16</v>
      </c>
      <c r="C18" s="11">
        <v>8</v>
      </c>
      <c r="D18" s="11">
        <v>8</v>
      </c>
      <c r="E18" s="11" t="s">
        <v>50</v>
      </c>
      <c r="F18" s="11" t="s">
        <v>50</v>
      </c>
      <c r="G18" s="11" t="s">
        <v>50</v>
      </c>
      <c r="H18" s="11" t="s">
        <v>50</v>
      </c>
      <c r="I18" s="11" t="s">
        <v>50</v>
      </c>
      <c r="J18" s="11" t="s">
        <v>50</v>
      </c>
      <c r="K18" s="11" t="s">
        <v>50</v>
      </c>
      <c r="L18" s="2">
        <v>7</v>
      </c>
      <c r="M18" s="2">
        <v>9</v>
      </c>
    </row>
    <row r="19" spans="1:13" ht="14.1" customHeight="1" x14ac:dyDescent="0.25">
      <c r="A19" s="10" t="s">
        <v>63</v>
      </c>
      <c r="B19" s="11">
        <v>18</v>
      </c>
      <c r="C19" s="11">
        <v>12</v>
      </c>
      <c r="D19" s="11">
        <v>6</v>
      </c>
      <c r="E19" s="11" t="s">
        <v>50</v>
      </c>
      <c r="F19" s="11" t="s">
        <v>50</v>
      </c>
      <c r="G19" s="11" t="s">
        <v>50</v>
      </c>
      <c r="H19" s="11" t="s">
        <v>50</v>
      </c>
      <c r="I19" s="11" t="s">
        <v>50</v>
      </c>
      <c r="J19" s="11" t="s">
        <v>50</v>
      </c>
      <c r="K19" s="11" t="s">
        <v>50</v>
      </c>
      <c r="L19" s="2">
        <v>3</v>
      </c>
      <c r="M19" s="2">
        <v>15</v>
      </c>
    </row>
    <row r="20" spans="1:13" ht="14.1" customHeight="1" x14ac:dyDescent="0.25">
      <c r="A20" s="10" t="s">
        <v>64</v>
      </c>
      <c r="B20" s="11">
        <v>15</v>
      </c>
      <c r="C20" s="11">
        <v>13</v>
      </c>
      <c r="D20" s="11">
        <v>2</v>
      </c>
      <c r="E20" s="11" t="s">
        <v>50</v>
      </c>
      <c r="F20" s="11" t="s">
        <v>50</v>
      </c>
      <c r="G20" s="11" t="s">
        <v>50</v>
      </c>
      <c r="H20" s="11" t="s">
        <v>50</v>
      </c>
      <c r="I20" s="11" t="s">
        <v>50</v>
      </c>
      <c r="J20" s="11" t="s">
        <v>50</v>
      </c>
      <c r="K20" s="11" t="s">
        <v>50</v>
      </c>
      <c r="L20" s="2">
        <v>1</v>
      </c>
      <c r="M20" s="2">
        <v>14</v>
      </c>
    </row>
    <row r="21" spans="1:13" ht="14.1" customHeight="1" x14ac:dyDescent="0.25">
      <c r="A21" s="10" t="s">
        <v>65</v>
      </c>
      <c r="B21" s="11">
        <v>7</v>
      </c>
      <c r="C21" s="11">
        <v>4</v>
      </c>
      <c r="D21" s="11">
        <v>3</v>
      </c>
      <c r="E21" s="11" t="s">
        <v>50</v>
      </c>
      <c r="F21" s="11" t="s">
        <v>50</v>
      </c>
      <c r="G21" s="11" t="s">
        <v>50</v>
      </c>
      <c r="H21" s="11" t="s">
        <v>50</v>
      </c>
      <c r="I21" s="11" t="s">
        <v>50</v>
      </c>
      <c r="J21" s="11" t="s">
        <v>50</v>
      </c>
      <c r="K21" s="11" t="s">
        <v>50</v>
      </c>
      <c r="L21" s="2">
        <v>2</v>
      </c>
      <c r="M21" s="2">
        <v>5</v>
      </c>
    </row>
    <row r="22" spans="1:13" ht="14.1" customHeight="1" x14ac:dyDescent="0.25">
      <c r="A22" s="10" t="s">
        <v>66</v>
      </c>
      <c r="B22" s="11">
        <v>5</v>
      </c>
      <c r="C22" s="11">
        <v>4</v>
      </c>
      <c r="D22" s="11">
        <v>1</v>
      </c>
      <c r="E22" s="11" t="s">
        <v>50</v>
      </c>
      <c r="F22" s="11" t="s">
        <v>50</v>
      </c>
      <c r="G22" s="11" t="s">
        <v>50</v>
      </c>
      <c r="H22" s="11" t="s">
        <v>50</v>
      </c>
      <c r="I22" s="11" t="s">
        <v>50</v>
      </c>
      <c r="J22" s="11" t="s">
        <v>50</v>
      </c>
      <c r="K22" s="11" t="s">
        <v>50</v>
      </c>
      <c r="L22" s="2" t="s">
        <v>50</v>
      </c>
      <c r="M22" s="2">
        <v>5</v>
      </c>
    </row>
    <row r="23" spans="1:13" ht="14.1" customHeight="1" x14ac:dyDescent="0.25">
      <c r="A23" s="10" t="s">
        <v>67</v>
      </c>
      <c r="B23" s="11">
        <v>8</v>
      </c>
      <c r="C23" s="11">
        <v>6</v>
      </c>
      <c r="D23" s="11">
        <v>2</v>
      </c>
      <c r="E23" s="11" t="s">
        <v>50</v>
      </c>
      <c r="F23" s="11" t="s">
        <v>50</v>
      </c>
      <c r="G23" s="11" t="s">
        <v>50</v>
      </c>
      <c r="H23" s="11" t="s">
        <v>50</v>
      </c>
      <c r="I23" s="11" t="s">
        <v>50</v>
      </c>
      <c r="J23" s="11" t="s">
        <v>50</v>
      </c>
      <c r="K23" s="11" t="s">
        <v>50</v>
      </c>
      <c r="L23" s="2" t="s">
        <v>50</v>
      </c>
      <c r="M23" s="2">
        <v>8</v>
      </c>
    </row>
    <row r="24" spans="1:13" ht="14.1" customHeight="1" x14ac:dyDescent="0.25">
      <c r="A24" s="10" t="s">
        <v>68</v>
      </c>
      <c r="B24" s="11">
        <v>6</v>
      </c>
      <c r="C24" s="11">
        <v>6</v>
      </c>
      <c r="D24" s="11" t="s">
        <v>50</v>
      </c>
      <c r="E24" s="11" t="s">
        <v>50</v>
      </c>
      <c r="F24" s="11" t="s">
        <v>50</v>
      </c>
      <c r="G24" s="11" t="s">
        <v>50</v>
      </c>
      <c r="H24" s="11" t="s">
        <v>50</v>
      </c>
      <c r="I24" s="11" t="s">
        <v>50</v>
      </c>
      <c r="J24" s="11" t="s">
        <v>50</v>
      </c>
      <c r="K24" s="11" t="s">
        <v>50</v>
      </c>
      <c r="L24" s="2" t="s">
        <v>50</v>
      </c>
      <c r="M24" s="2">
        <v>6</v>
      </c>
    </row>
    <row r="25" spans="1:13" ht="14.1" customHeight="1" x14ac:dyDescent="0.25">
      <c r="A25" s="10" t="s">
        <v>69</v>
      </c>
      <c r="B25" s="11">
        <v>9</v>
      </c>
      <c r="C25" s="11">
        <v>8</v>
      </c>
      <c r="D25" s="11">
        <v>1</v>
      </c>
      <c r="E25" s="11" t="s">
        <v>50</v>
      </c>
      <c r="F25" s="11" t="s">
        <v>50</v>
      </c>
      <c r="G25" s="11" t="s">
        <v>50</v>
      </c>
      <c r="H25" s="11" t="s">
        <v>50</v>
      </c>
      <c r="I25" s="11" t="s">
        <v>50</v>
      </c>
      <c r="J25" s="11" t="s">
        <v>50</v>
      </c>
      <c r="K25" s="11" t="s">
        <v>50</v>
      </c>
      <c r="L25" s="2">
        <v>1</v>
      </c>
      <c r="M25" s="2">
        <v>8</v>
      </c>
    </row>
    <row r="26" spans="1:13" ht="14.1" customHeight="1" x14ac:dyDescent="0.25">
      <c r="A26" s="10" t="s">
        <v>70</v>
      </c>
      <c r="B26" s="11">
        <v>8</v>
      </c>
      <c r="C26" s="11">
        <v>8</v>
      </c>
      <c r="D26" s="11" t="s">
        <v>50</v>
      </c>
      <c r="E26" s="11" t="s">
        <v>50</v>
      </c>
      <c r="F26" s="11" t="s">
        <v>50</v>
      </c>
      <c r="G26" s="11" t="s">
        <v>50</v>
      </c>
      <c r="H26" s="11" t="s">
        <v>50</v>
      </c>
      <c r="I26" s="11" t="s">
        <v>50</v>
      </c>
      <c r="J26" s="11" t="s">
        <v>50</v>
      </c>
      <c r="K26" s="11" t="s">
        <v>50</v>
      </c>
      <c r="L26" s="2" t="s">
        <v>50</v>
      </c>
      <c r="M26" s="2">
        <v>8</v>
      </c>
    </row>
    <row r="27" spans="1:13" ht="14.1" customHeight="1" x14ac:dyDescent="0.25">
      <c r="A27" s="10" t="s">
        <v>71</v>
      </c>
      <c r="B27" s="11">
        <v>3</v>
      </c>
      <c r="C27" s="11">
        <v>3</v>
      </c>
      <c r="D27" s="11" t="s">
        <v>50</v>
      </c>
      <c r="E27" s="11" t="s">
        <v>50</v>
      </c>
      <c r="F27" s="11" t="s">
        <v>50</v>
      </c>
      <c r="G27" s="11" t="s">
        <v>50</v>
      </c>
      <c r="H27" s="11" t="s">
        <v>50</v>
      </c>
      <c r="I27" s="11" t="s">
        <v>50</v>
      </c>
      <c r="J27" s="11" t="s">
        <v>50</v>
      </c>
      <c r="K27" s="11" t="s">
        <v>50</v>
      </c>
      <c r="L27" s="2" t="s">
        <v>50</v>
      </c>
      <c r="M27" s="2">
        <v>3</v>
      </c>
    </row>
    <row r="28" spans="1:13" ht="14.1" customHeight="1" x14ac:dyDescent="0.25">
      <c r="A28" s="10" t="s">
        <v>72</v>
      </c>
      <c r="B28" s="11">
        <v>1</v>
      </c>
      <c r="C28" s="11">
        <v>1</v>
      </c>
      <c r="D28" s="11" t="s">
        <v>50</v>
      </c>
      <c r="E28" s="11" t="s">
        <v>50</v>
      </c>
      <c r="F28" s="11" t="s">
        <v>50</v>
      </c>
      <c r="G28" s="11" t="s">
        <v>50</v>
      </c>
      <c r="H28" s="11" t="s">
        <v>50</v>
      </c>
      <c r="I28" s="11" t="s">
        <v>50</v>
      </c>
      <c r="J28" s="11" t="s">
        <v>50</v>
      </c>
      <c r="K28" s="11" t="s">
        <v>50</v>
      </c>
      <c r="L28" s="2" t="s">
        <v>50</v>
      </c>
      <c r="M28" s="2">
        <v>1</v>
      </c>
    </row>
    <row r="29" spans="1:13" ht="14.1" customHeight="1" x14ac:dyDescent="0.25">
      <c r="A29" s="10" t="s">
        <v>73</v>
      </c>
      <c r="B29" s="11">
        <v>3</v>
      </c>
      <c r="C29" s="11">
        <v>2</v>
      </c>
      <c r="D29" s="11">
        <v>1</v>
      </c>
      <c r="E29" s="11" t="s">
        <v>50</v>
      </c>
      <c r="F29" s="11" t="s">
        <v>50</v>
      </c>
      <c r="G29" s="11" t="s">
        <v>50</v>
      </c>
      <c r="H29" s="11" t="s">
        <v>50</v>
      </c>
      <c r="I29" s="11" t="s">
        <v>50</v>
      </c>
      <c r="J29" s="11" t="s">
        <v>50</v>
      </c>
      <c r="K29" s="11" t="s">
        <v>50</v>
      </c>
      <c r="L29" s="2" t="s">
        <v>50</v>
      </c>
      <c r="M29" s="2">
        <v>3</v>
      </c>
    </row>
    <row r="30" spans="1:13" ht="14.1" customHeight="1" x14ac:dyDescent="0.25">
      <c r="A30" s="10" t="s">
        <v>74</v>
      </c>
      <c r="B30" s="11">
        <v>2</v>
      </c>
      <c r="C30" s="11">
        <v>2</v>
      </c>
      <c r="D30" s="11" t="s">
        <v>50</v>
      </c>
      <c r="E30" s="11" t="s">
        <v>50</v>
      </c>
      <c r="F30" s="11" t="s">
        <v>50</v>
      </c>
      <c r="G30" s="11" t="s">
        <v>50</v>
      </c>
      <c r="H30" s="11" t="s">
        <v>50</v>
      </c>
      <c r="I30" s="11" t="s">
        <v>50</v>
      </c>
      <c r="J30" s="11" t="s">
        <v>50</v>
      </c>
      <c r="K30" s="11" t="s">
        <v>50</v>
      </c>
      <c r="L30" s="2" t="s">
        <v>50</v>
      </c>
      <c r="M30" s="2">
        <v>2</v>
      </c>
    </row>
    <row r="31" spans="1:13" ht="14.1" customHeight="1" x14ac:dyDescent="0.25">
      <c r="A31" s="10" t="s">
        <v>75</v>
      </c>
      <c r="B31" s="11">
        <v>2</v>
      </c>
      <c r="C31" s="11">
        <v>2</v>
      </c>
      <c r="D31" s="11" t="s">
        <v>50</v>
      </c>
      <c r="E31" s="11" t="s">
        <v>50</v>
      </c>
      <c r="F31" s="11" t="s">
        <v>50</v>
      </c>
      <c r="G31" s="11" t="s">
        <v>50</v>
      </c>
      <c r="H31" s="11" t="s">
        <v>50</v>
      </c>
      <c r="I31" s="11" t="s">
        <v>50</v>
      </c>
      <c r="J31" s="11" t="s">
        <v>50</v>
      </c>
      <c r="K31" s="11" t="s">
        <v>50</v>
      </c>
      <c r="L31" s="2" t="s">
        <v>50</v>
      </c>
      <c r="M31" s="2">
        <v>2</v>
      </c>
    </row>
    <row r="32" spans="1:13" ht="14.1" customHeight="1" x14ac:dyDescent="0.25">
      <c r="A32" s="10" t="s">
        <v>76</v>
      </c>
      <c r="B32" s="11">
        <v>1</v>
      </c>
      <c r="C32" s="11">
        <v>1</v>
      </c>
      <c r="D32" s="11" t="s">
        <v>50</v>
      </c>
      <c r="E32" s="11" t="s">
        <v>50</v>
      </c>
      <c r="F32" s="11" t="s">
        <v>50</v>
      </c>
      <c r="G32" s="11" t="s">
        <v>50</v>
      </c>
      <c r="H32" s="11" t="s">
        <v>50</v>
      </c>
      <c r="I32" s="11" t="s">
        <v>50</v>
      </c>
      <c r="J32" s="11" t="s">
        <v>50</v>
      </c>
      <c r="K32" s="11" t="s">
        <v>50</v>
      </c>
      <c r="L32" s="2" t="s">
        <v>50</v>
      </c>
      <c r="M32" s="2">
        <v>1</v>
      </c>
    </row>
    <row r="33" spans="1:13" ht="14.1" customHeight="1" x14ac:dyDescent="0.25">
      <c r="A33" s="10" t="s">
        <v>77</v>
      </c>
      <c r="B33" s="11">
        <v>28</v>
      </c>
      <c r="C33" s="11">
        <v>27</v>
      </c>
      <c r="D33" s="11">
        <v>1</v>
      </c>
      <c r="E33" s="11" t="s">
        <v>50</v>
      </c>
      <c r="F33" s="11" t="s">
        <v>50</v>
      </c>
      <c r="G33" s="11" t="s">
        <v>50</v>
      </c>
      <c r="H33" s="11" t="s">
        <v>50</v>
      </c>
      <c r="I33" s="11" t="s">
        <v>50</v>
      </c>
      <c r="J33" s="11" t="s">
        <v>50</v>
      </c>
      <c r="K33" s="11" t="s">
        <v>50</v>
      </c>
      <c r="L33" s="2" t="s">
        <v>50</v>
      </c>
      <c r="M33" s="2">
        <v>28</v>
      </c>
    </row>
    <row r="34" spans="1:13" ht="14.1" customHeight="1" x14ac:dyDescent="0.25">
      <c r="A34" s="10" t="s">
        <v>78</v>
      </c>
      <c r="B34" s="11">
        <v>1</v>
      </c>
      <c r="C34" s="11" t="s">
        <v>50</v>
      </c>
      <c r="D34" s="11">
        <v>1</v>
      </c>
      <c r="E34" s="11" t="s">
        <v>50</v>
      </c>
      <c r="F34" s="11" t="s">
        <v>50</v>
      </c>
      <c r="G34" s="11" t="s">
        <v>50</v>
      </c>
      <c r="H34" s="11" t="s">
        <v>50</v>
      </c>
      <c r="I34" s="11" t="s">
        <v>50</v>
      </c>
      <c r="J34" s="11" t="s">
        <v>50</v>
      </c>
      <c r="K34" s="11" t="s">
        <v>50</v>
      </c>
      <c r="L34" s="2">
        <v>1</v>
      </c>
      <c r="M34" s="2" t="s">
        <v>50</v>
      </c>
    </row>
  </sheetData>
  <mergeCells count="4">
    <mergeCell ref="A1:K1"/>
    <mergeCell ref="A3:A4"/>
    <mergeCell ref="B3:K3"/>
    <mergeCell ref="L3:M3"/>
  </mergeCells>
  <pageMargins left="0.05" right="0.05" top="0.5" bottom="0.5" header="0" footer="0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4"/>
  <sheetViews>
    <sheetView zoomScaleNormal="100" workbookViewId="0">
      <selection activeCell="A6" sqref="A6"/>
    </sheetView>
  </sheetViews>
  <sheetFormatPr defaultColWidth="11.42578125" defaultRowHeight="12" customHeight="1" x14ac:dyDescent="0.2"/>
  <cols>
    <col min="1" max="1" width="13.7109375" style="8" bestFit="1" customWidth="1"/>
    <col min="2" max="2" width="6.7109375" style="8" bestFit="1" customWidth="1"/>
    <col min="3" max="3" width="8.7109375" style="8" bestFit="1" customWidth="1"/>
    <col min="4" max="4" width="7.7109375" style="8" bestFit="1" customWidth="1"/>
    <col min="5" max="5" width="6.7109375" style="8" bestFit="1" customWidth="1"/>
    <col min="6" max="6" width="7.7109375" style="8" bestFit="1" customWidth="1"/>
    <col min="7" max="7" width="3.7109375" style="8" bestFit="1" customWidth="1"/>
    <col min="8" max="8" width="11.7109375" style="8" bestFit="1" customWidth="1"/>
    <col min="9" max="9" width="6.7109375" style="8" bestFit="1" customWidth="1"/>
    <col min="10" max="10" width="15.7109375" style="8" bestFit="1" customWidth="1"/>
    <col min="11" max="11" width="14.7109375" style="8" bestFit="1" customWidth="1"/>
    <col min="12" max="14" width="9" style="8" customWidth="1"/>
    <col min="15" max="16" width="4.7109375" style="8" bestFit="1" customWidth="1"/>
    <col min="17" max="23" width="6.7109375" style="8" bestFit="1" customWidth="1"/>
    <col min="24" max="24" width="9.7109375" style="8" bestFit="1" customWidth="1"/>
    <col min="25" max="16384" width="11.42578125" style="8"/>
  </cols>
  <sheetData>
    <row r="1" spans="1:26" ht="15.95" customHeight="1" x14ac:dyDescent="0.25">
      <c r="A1" s="17" t="s">
        <v>102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</row>
    <row r="3" spans="1:26" ht="16.5" customHeight="1" x14ac:dyDescent="0.2">
      <c r="A3" s="22" t="s">
        <v>48</v>
      </c>
      <c r="B3" s="21" t="s">
        <v>49</v>
      </c>
      <c r="C3" s="21"/>
      <c r="D3" s="21"/>
      <c r="E3" s="21"/>
      <c r="F3" s="21"/>
      <c r="G3" s="21"/>
      <c r="H3" s="21"/>
      <c r="I3" s="21"/>
      <c r="J3" s="21"/>
      <c r="K3" s="21"/>
      <c r="L3" s="21" t="s">
        <v>94</v>
      </c>
      <c r="M3" s="21"/>
      <c r="N3" s="21" t="s">
        <v>79</v>
      </c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</row>
    <row r="4" spans="1:26" ht="12" customHeight="1" x14ac:dyDescent="0.2">
      <c r="A4" s="22"/>
      <c r="B4" s="12" t="s">
        <v>0</v>
      </c>
      <c r="C4" s="12" t="s">
        <v>1</v>
      </c>
      <c r="D4" s="12" t="s">
        <v>2</v>
      </c>
      <c r="E4" s="12" t="s">
        <v>3</v>
      </c>
      <c r="F4" s="12" t="s">
        <v>4</v>
      </c>
      <c r="G4" s="12" t="s">
        <v>5</v>
      </c>
      <c r="H4" s="12" t="s">
        <v>6</v>
      </c>
      <c r="I4" s="12" t="s">
        <v>7</v>
      </c>
      <c r="J4" s="12" t="s">
        <v>8</v>
      </c>
      <c r="K4" s="12" t="s">
        <v>9</v>
      </c>
      <c r="L4" s="12" t="s">
        <v>93</v>
      </c>
      <c r="M4" s="12" t="s">
        <v>92</v>
      </c>
      <c r="N4" s="12" t="s">
        <v>0</v>
      </c>
      <c r="O4" s="12" t="s">
        <v>80</v>
      </c>
      <c r="P4" s="12" t="s">
        <v>81</v>
      </c>
      <c r="Q4" s="12" t="s">
        <v>82</v>
      </c>
      <c r="R4" s="12" t="s">
        <v>83</v>
      </c>
      <c r="S4" s="12" t="s">
        <v>84</v>
      </c>
      <c r="T4" s="12" t="s">
        <v>85</v>
      </c>
      <c r="U4" s="12" t="s">
        <v>86</v>
      </c>
      <c r="V4" s="12" t="s">
        <v>87</v>
      </c>
      <c r="W4" s="12" t="s">
        <v>88</v>
      </c>
      <c r="X4" s="12" t="s">
        <v>89</v>
      </c>
      <c r="Y4" s="12" t="s">
        <v>90</v>
      </c>
      <c r="Z4" s="12" t="s">
        <v>78</v>
      </c>
    </row>
    <row r="5" spans="1:26" ht="12" customHeight="1" x14ac:dyDescent="0.25">
      <c r="A5" s="13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3.5" customHeight="1" x14ac:dyDescent="0.25">
      <c r="A6" s="13" t="s">
        <v>0</v>
      </c>
      <c r="B6" s="14">
        <v>5569</v>
      </c>
      <c r="C6" s="14">
        <v>3</v>
      </c>
      <c r="D6" s="14">
        <v>5407</v>
      </c>
      <c r="E6" s="14">
        <v>1</v>
      </c>
      <c r="F6" s="14">
        <v>154</v>
      </c>
      <c r="G6" s="14">
        <v>4</v>
      </c>
      <c r="H6" s="14" t="s">
        <v>50</v>
      </c>
      <c r="I6" s="14" t="s">
        <v>50</v>
      </c>
      <c r="J6" s="14" t="s">
        <v>50</v>
      </c>
      <c r="K6" s="14" t="s">
        <v>50</v>
      </c>
      <c r="L6" s="14">
        <v>2463</v>
      </c>
      <c r="M6" s="14">
        <v>3106</v>
      </c>
      <c r="N6" s="14">
        <v>5569</v>
      </c>
      <c r="O6" s="14">
        <v>52</v>
      </c>
      <c r="P6" s="14">
        <v>123</v>
      </c>
      <c r="Q6" s="14">
        <v>128</v>
      </c>
      <c r="R6" s="14">
        <v>429</v>
      </c>
      <c r="S6" s="14">
        <v>642</v>
      </c>
      <c r="T6" s="14">
        <v>77</v>
      </c>
      <c r="U6" s="14">
        <v>171</v>
      </c>
      <c r="V6" s="14">
        <v>127</v>
      </c>
      <c r="W6" s="14">
        <v>326</v>
      </c>
      <c r="X6" s="14">
        <v>1820</v>
      </c>
      <c r="Y6" s="14">
        <v>1673</v>
      </c>
      <c r="Z6" s="14">
        <v>1</v>
      </c>
    </row>
    <row r="7" spans="1:26" ht="13.5" customHeight="1" x14ac:dyDescent="0.25">
      <c r="A7" s="13" t="s">
        <v>51</v>
      </c>
      <c r="B7" s="2">
        <v>257</v>
      </c>
      <c r="C7" s="2" t="s">
        <v>50</v>
      </c>
      <c r="D7" s="2">
        <v>256</v>
      </c>
      <c r="E7" s="2" t="s">
        <v>50</v>
      </c>
      <c r="F7" s="2" t="s">
        <v>50</v>
      </c>
      <c r="G7" s="2">
        <v>1</v>
      </c>
      <c r="H7" s="2" t="s">
        <v>50</v>
      </c>
      <c r="I7" s="2" t="s">
        <v>50</v>
      </c>
      <c r="J7" s="2" t="s">
        <v>50</v>
      </c>
      <c r="K7" s="2" t="s">
        <v>50</v>
      </c>
      <c r="L7" s="2">
        <v>228</v>
      </c>
      <c r="M7" s="2">
        <v>29</v>
      </c>
      <c r="N7" s="2">
        <v>257</v>
      </c>
      <c r="O7" s="2">
        <v>2</v>
      </c>
      <c r="P7" s="2" t="s">
        <v>50</v>
      </c>
      <c r="Q7" s="2" t="s">
        <v>50</v>
      </c>
      <c r="R7" s="2">
        <v>67</v>
      </c>
      <c r="S7" s="2">
        <v>72</v>
      </c>
      <c r="T7" s="2" t="s">
        <v>50</v>
      </c>
      <c r="U7" s="2" t="s">
        <v>50</v>
      </c>
      <c r="V7" s="2">
        <v>2</v>
      </c>
      <c r="W7" s="2">
        <v>3</v>
      </c>
      <c r="X7" s="2">
        <v>44</v>
      </c>
      <c r="Y7" s="2">
        <v>67</v>
      </c>
      <c r="Z7" s="2" t="s">
        <v>50</v>
      </c>
    </row>
    <row r="8" spans="1:26" ht="13.5" customHeight="1" x14ac:dyDescent="0.25">
      <c r="A8" s="13" t="s">
        <v>52</v>
      </c>
      <c r="B8" s="2">
        <v>570</v>
      </c>
      <c r="C8" s="2" t="s">
        <v>50</v>
      </c>
      <c r="D8" s="2">
        <v>485</v>
      </c>
      <c r="E8" s="2" t="s">
        <v>50</v>
      </c>
      <c r="F8" s="2">
        <v>85</v>
      </c>
      <c r="G8" s="2" t="s">
        <v>50</v>
      </c>
      <c r="H8" s="2" t="s">
        <v>50</v>
      </c>
      <c r="I8" s="2" t="s">
        <v>50</v>
      </c>
      <c r="J8" s="2" t="s">
        <v>50</v>
      </c>
      <c r="K8" s="2" t="s">
        <v>50</v>
      </c>
      <c r="L8" s="2">
        <v>469</v>
      </c>
      <c r="M8" s="2">
        <v>101</v>
      </c>
      <c r="N8" s="2">
        <v>570</v>
      </c>
      <c r="O8" s="2">
        <v>2</v>
      </c>
      <c r="P8" s="2">
        <v>1</v>
      </c>
      <c r="Q8" s="2">
        <v>3</v>
      </c>
      <c r="R8" s="2">
        <v>106</v>
      </c>
      <c r="S8" s="2">
        <v>106</v>
      </c>
      <c r="T8" s="2">
        <v>3</v>
      </c>
      <c r="U8" s="2" t="s">
        <v>50</v>
      </c>
      <c r="V8" s="2">
        <v>8</v>
      </c>
      <c r="W8" s="2">
        <v>16</v>
      </c>
      <c r="X8" s="2">
        <v>70</v>
      </c>
      <c r="Y8" s="2">
        <v>255</v>
      </c>
      <c r="Z8" s="2" t="s">
        <v>50</v>
      </c>
    </row>
    <row r="9" spans="1:26" ht="13.5" customHeight="1" x14ac:dyDescent="0.25">
      <c r="A9" s="13" t="s">
        <v>53</v>
      </c>
      <c r="B9" s="2">
        <v>496</v>
      </c>
      <c r="C9" s="2" t="s">
        <v>50</v>
      </c>
      <c r="D9" s="2">
        <v>456</v>
      </c>
      <c r="E9" s="2">
        <v>1</v>
      </c>
      <c r="F9" s="2">
        <v>36</v>
      </c>
      <c r="G9" s="2">
        <v>3</v>
      </c>
      <c r="H9" s="2" t="s">
        <v>50</v>
      </c>
      <c r="I9" s="2" t="s">
        <v>50</v>
      </c>
      <c r="J9" s="2" t="s">
        <v>50</v>
      </c>
      <c r="K9" s="2" t="s">
        <v>50</v>
      </c>
      <c r="L9" s="2">
        <v>385</v>
      </c>
      <c r="M9" s="2">
        <v>111</v>
      </c>
      <c r="N9" s="2">
        <v>496</v>
      </c>
      <c r="O9" s="2">
        <v>3</v>
      </c>
      <c r="P9" s="2">
        <v>10</v>
      </c>
      <c r="Q9" s="2">
        <v>2</v>
      </c>
      <c r="R9" s="2">
        <v>86</v>
      </c>
      <c r="S9" s="2">
        <v>59</v>
      </c>
      <c r="T9" s="2">
        <v>2</v>
      </c>
      <c r="U9" s="2">
        <v>2</v>
      </c>
      <c r="V9" s="2">
        <v>6</v>
      </c>
      <c r="W9" s="2">
        <v>1</v>
      </c>
      <c r="X9" s="2">
        <v>141</v>
      </c>
      <c r="Y9" s="2">
        <v>184</v>
      </c>
      <c r="Z9" s="2" t="s">
        <v>50</v>
      </c>
    </row>
    <row r="10" spans="1:26" ht="13.5" customHeight="1" x14ac:dyDescent="0.25">
      <c r="A10" s="13" t="s">
        <v>54</v>
      </c>
      <c r="B10" s="2">
        <v>329</v>
      </c>
      <c r="C10" s="2" t="s">
        <v>50</v>
      </c>
      <c r="D10" s="2">
        <v>328</v>
      </c>
      <c r="E10" s="2" t="s">
        <v>50</v>
      </c>
      <c r="F10" s="2">
        <v>1</v>
      </c>
      <c r="G10" s="2" t="s">
        <v>50</v>
      </c>
      <c r="H10" s="2" t="s">
        <v>50</v>
      </c>
      <c r="I10" s="2" t="s">
        <v>50</v>
      </c>
      <c r="J10" s="2" t="s">
        <v>50</v>
      </c>
      <c r="K10" s="2" t="s">
        <v>50</v>
      </c>
      <c r="L10" s="2">
        <v>311</v>
      </c>
      <c r="M10" s="2">
        <v>18</v>
      </c>
      <c r="N10" s="2">
        <v>329</v>
      </c>
      <c r="O10" s="2">
        <v>6</v>
      </c>
      <c r="P10" s="2">
        <v>35</v>
      </c>
      <c r="Q10" s="2">
        <v>30</v>
      </c>
      <c r="R10" s="2">
        <v>17</v>
      </c>
      <c r="S10" s="2">
        <v>32</v>
      </c>
      <c r="T10" s="2">
        <v>2</v>
      </c>
      <c r="U10" s="2" t="s">
        <v>50</v>
      </c>
      <c r="V10" s="2">
        <v>5</v>
      </c>
      <c r="W10" s="2">
        <v>9</v>
      </c>
      <c r="X10" s="2">
        <v>76</v>
      </c>
      <c r="Y10" s="2">
        <v>117</v>
      </c>
      <c r="Z10" s="2" t="s">
        <v>50</v>
      </c>
    </row>
    <row r="11" spans="1:26" ht="13.5" customHeight="1" x14ac:dyDescent="0.25">
      <c r="A11" s="13" t="s">
        <v>55</v>
      </c>
      <c r="B11" s="2">
        <v>338</v>
      </c>
      <c r="C11" s="2" t="s">
        <v>50</v>
      </c>
      <c r="D11" s="2">
        <v>317</v>
      </c>
      <c r="E11" s="2" t="s">
        <v>50</v>
      </c>
      <c r="F11" s="2">
        <v>21</v>
      </c>
      <c r="G11" s="2" t="s">
        <v>50</v>
      </c>
      <c r="H11" s="2" t="s">
        <v>50</v>
      </c>
      <c r="I11" s="2" t="s">
        <v>50</v>
      </c>
      <c r="J11" s="2" t="s">
        <v>50</v>
      </c>
      <c r="K11" s="2" t="s">
        <v>50</v>
      </c>
      <c r="L11" s="2">
        <v>295</v>
      </c>
      <c r="M11" s="2">
        <v>43</v>
      </c>
      <c r="N11" s="2">
        <v>338</v>
      </c>
      <c r="O11" s="2">
        <v>1</v>
      </c>
      <c r="P11" s="2" t="s">
        <v>50</v>
      </c>
      <c r="Q11" s="2">
        <v>16</v>
      </c>
      <c r="R11" s="2">
        <v>40</v>
      </c>
      <c r="S11" s="2">
        <v>31</v>
      </c>
      <c r="T11" s="2">
        <v>10</v>
      </c>
      <c r="U11" s="2">
        <v>3</v>
      </c>
      <c r="V11" s="2">
        <v>15</v>
      </c>
      <c r="W11" s="2">
        <v>3</v>
      </c>
      <c r="X11" s="2">
        <v>73</v>
      </c>
      <c r="Y11" s="2">
        <v>146</v>
      </c>
      <c r="Z11" s="2" t="s">
        <v>50</v>
      </c>
    </row>
    <row r="12" spans="1:26" ht="13.5" customHeight="1" x14ac:dyDescent="0.25">
      <c r="A12" s="13" t="s">
        <v>56</v>
      </c>
      <c r="B12" s="2">
        <v>308</v>
      </c>
      <c r="C12" s="2" t="s">
        <v>50</v>
      </c>
      <c r="D12" s="2">
        <v>297</v>
      </c>
      <c r="E12" s="2" t="s">
        <v>50</v>
      </c>
      <c r="F12" s="2">
        <v>11</v>
      </c>
      <c r="G12" s="2" t="s">
        <v>50</v>
      </c>
      <c r="H12" s="2" t="s">
        <v>50</v>
      </c>
      <c r="I12" s="2" t="s">
        <v>50</v>
      </c>
      <c r="J12" s="2" t="s">
        <v>50</v>
      </c>
      <c r="K12" s="2" t="s">
        <v>50</v>
      </c>
      <c r="L12" s="2">
        <v>188</v>
      </c>
      <c r="M12" s="2">
        <v>120</v>
      </c>
      <c r="N12" s="2">
        <v>308</v>
      </c>
      <c r="O12" s="2">
        <v>2</v>
      </c>
      <c r="P12" s="2">
        <v>15</v>
      </c>
      <c r="Q12" s="2">
        <v>6</v>
      </c>
      <c r="R12" s="2">
        <v>17</v>
      </c>
      <c r="S12" s="2">
        <v>45</v>
      </c>
      <c r="T12" s="2">
        <v>16</v>
      </c>
      <c r="U12" s="2">
        <v>9</v>
      </c>
      <c r="V12" s="2">
        <v>11</v>
      </c>
      <c r="W12" s="2">
        <v>7</v>
      </c>
      <c r="X12" s="2">
        <v>85</v>
      </c>
      <c r="Y12" s="2">
        <v>94</v>
      </c>
      <c r="Z12" s="2">
        <v>1</v>
      </c>
    </row>
    <row r="13" spans="1:26" ht="13.5" customHeight="1" x14ac:dyDescent="0.25">
      <c r="A13" s="13" t="s">
        <v>57</v>
      </c>
      <c r="B13" s="2">
        <v>378</v>
      </c>
      <c r="C13" s="2" t="s">
        <v>50</v>
      </c>
      <c r="D13" s="2">
        <v>378</v>
      </c>
      <c r="E13" s="2" t="s">
        <v>50</v>
      </c>
      <c r="F13" s="2" t="s">
        <v>50</v>
      </c>
      <c r="G13" s="2" t="s">
        <v>50</v>
      </c>
      <c r="H13" s="2" t="s">
        <v>50</v>
      </c>
      <c r="I13" s="2" t="s">
        <v>50</v>
      </c>
      <c r="J13" s="2" t="s">
        <v>50</v>
      </c>
      <c r="K13" s="2" t="s">
        <v>50</v>
      </c>
      <c r="L13" s="2">
        <v>189</v>
      </c>
      <c r="M13" s="2">
        <v>189</v>
      </c>
      <c r="N13" s="2">
        <v>378</v>
      </c>
      <c r="O13" s="2">
        <v>1</v>
      </c>
      <c r="P13" s="2">
        <v>4</v>
      </c>
      <c r="Q13" s="2">
        <v>14</v>
      </c>
      <c r="R13" s="2">
        <v>6</v>
      </c>
      <c r="S13" s="2">
        <v>66</v>
      </c>
      <c r="T13" s="2">
        <v>2</v>
      </c>
      <c r="U13" s="2">
        <v>8</v>
      </c>
      <c r="V13" s="2">
        <v>16</v>
      </c>
      <c r="W13" s="2">
        <v>3</v>
      </c>
      <c r="X13" s="2">
        <v>78</v>
      </c>
      <c r="Y13" s="2">
        <v>180</v>
      </c>
      <c r="Z13" s="2" t="s">
        <v>50</v>
      </c>
    </row>
    <row r="14" spans="1:26" ht="13.5" customHeight="1" x14ac:dyDescent="0.25">
      <c r="A14" s="13" t="s">
        <v>58</v>
      </c>
      <c r="B14" s="2">
        <v>337</v>
      </c>
      <c r="C14" s="2" t="s">
        <v>50</v>
      </c>
      <c r="D14" s="2">
        <v>337</v>
      </c>
      <c r="E14" s="2" t="s">
        <v>50</v>
      </c>
      <c r="F14" s="2" t="s">
        <v>50</v>
      </c>
      <c r="G14" s="2" t="s">
        <v>50</v>
      </c>
      <c r="H14" s="2" t="s">
        <v>50</v>
      </c>
      <c r="I14" s="2" t="s">
        <v>50</v>
      </c>
      <c r="J14" s="2" t="s">
        <v>50</v>
      </c>
      <c r="K14" s="2" t="s">
        <v>50</v>
      </c>
      <c r="L14" s="2">
        <v>48</v>
      </c>
      <c r="M14" s="2">
        <v>289</v>
      </c>
      <c r="N14" s="2">
        <v>337</v>
      </c>
      <c r="O14" s="2">
        <v>2</v>
      </c>
      <c r="P14" s="2">
        <v>3</v>
      </c>
      <c r="Q14" s="2">
        <v>18</v>
      </c>
      <c r="R14" s="2">
        <v>13</v>
      </c>
      <c r="S14" s="2">
        <v>52</v>
      </c>
      <c r="T14" s="2">
        <v>3</v>
      </c>
      <c r="U14" s="2">
        <v>20</v>
      </c>
      <c r="V14" s="2" t="s">
        <v>50</v>
      </c>
      <c r="W14" s="2">
        <v>7</v>
      </c>
      <c r="X14" s="2">
        <v>126</v>
      </c>
      <c r="Y14" s="2">
        <v>93</v>
      </c>
      <c r="Z14" s="2" t="s">
        <v>50</v>
      </c>
    </row>
    <row r="15" spans="1:26" ht="13.5" customHeight="1" x14ac:dyDescent="0.25">
      <c r="A15" s="13" t="s">
        <v>59</v>
      </c>
      <c r="B15" s="2">
        <v>401</v>
      </c>
      <c r="C15" s="2" t="s">
        <v>50</v>
      </c>
      <c r="D15" s="2">
        <v>401</v>
      </c>
      <c r="E15" s="2" t="s">
        <v>50</v>
      </c>
      <c r="F15" s="2" t="s">
        <v>50</v>
      </c>
      <c r="G15" s="2" t="s">
        <v>50</v>
      </c>
      <c r="H15" s="2" t="s">
        <v>50</v>
      </c>
      <c r="I15" s="2" t="s">
        <v>50</v>
      </c>
      <c r="J15" s="2" t="s">
        <v>50</v>
      </c>
      <c r="K15" s="2" t="s">
        <v>50</v>
      </c>
      <c r="L15" s="2">
        <v>63</v>
      </c>
      <c r="M15" s="2">
        <v>338</v>
      </c>
      <c r="N15" s="2">
        <v>401</v>
      </c>
      <c r="O15" s="2">
        <v>4</v>
      </c>
      <c r="P15" s="2">
        <v>12</v>
      </c>
      <c r="Q15" s="2">
        <v>3</v>
      </c>
      <c r="R15" s="2">
        <v>9</v>
      </c>
      <c r="S15" s="2">
        <v>53</v>
      </c>
      <c r="T15" s="2">
        <v>12</v>
      </c>
      <c r="U15" s="2">
        <v>8</v>
      </c>
      <c r="V15" s="2">
        <v>14</v>
      </c>
      <c r="W15" s="2">
        <v>62</v>
      </c>
      <c r="X15" s="2">
        <v>148</v>
      </c>
      <c r="Y15" s="2">
        <v>76</v>
      </c>
      <c r="Z15" s="2" t="s">
        <v>50</v>
      </c>
    </row>
    <row r="16" spans="1:26" ht="13.5" customHeight="1" x14ac:dyDescent="0.25">
      <c r="A16" s="13" t="s">
        <v>60</v>
      </c>
      <c r="B16" s="2">
        <v>532</v>
      </c>
      <c r="C16" s="2">
        <v>2</v>
      </c>
      <c r="D16" s="2">
        <v>530</v>
      </c>
      <c r="E16" s="2" t="s">
        <v>50</v>
      </c>
      <c r="F16" s="2" t="s">
        <v>50</v>
      </c>
      <c r="G16" s="2" t="s">
        <v>50</v>
      </c>
      <c r="H16" s="2" t="s">
        <v>50</v>
      </c>
      <c r="I16" s="2" t="s">
        <v>50</v>
      </c>
      <c r="J16" s="2" t="s">
        <v>50</v>
      </c>
      <c r="K16" s="2" t="s">
        <v>50</v>
      </c>
      <c r="L16" s="2">
        <v>44</v>
      </c>
      <c r="M16" s="2">
        <v>488</v>
      </c>
      <c r="N16" s="2">
        <v>532</v>
      </c>
      <c r="O16" s="2">
        <v>7</v>
      </c>
      <c r="P16" s="2">
        <v>14</v>
      </c>
      <c r="Q16" s="2">
        <v>5</v>
      </c>
      <c r="R16" s="2">
        <v>21</v>
      </c>
      <c r="S16" s="2">
        <v>65</v>
      </c>
      <c r="T16" s="2">
        <v>13</v>
      </c>
      <c r="U16" s="2">
        <v>4</v>
      </c>
      <c r="V16" s="2">
        <v>11</v>
      </c>
      <c r="W16" s="2">
        <v>72</v>
      </c>
      <c r="X16" s="2">
        <v>212</v>
      </c>
      <c r="Y16" s="2">
        <v>108</v>
      </c>
      <c r="Z16" s="2" t="s">
        <v>50</v>
      </c>
    </row>
    <row r="17" spans="1:26" ht="13.5" customHeight="1" x14ac:dyDescent="0.25">
      <c r="A17" s="13" t="s">
        <v>61</v>
      </c>
      <c r="B17" s="2">
        <v>426</v>
      </c>
      <c r="C17" s="2" t="s">
        <v>50</v>
      </c>
      <c r="D17" s="2">
        <v>426</v>
      </c>
      <c r="E17" s="2" t="s">
        <v>50</v>
      </c>
      <c r="F17" s="2" t="s">
        <v>50</v>
      </c>
      <c r="G17" s="2" t="s">
        <v>50</v>
      </c>
      <c r="H17" s="2" t="s">
        <v>50</v>
      </c>
      <c r="I17" s="2" t="s">
        <v>50</v>
      </c>
      <c r="J17" s="2" t="s">
        <v>50</v>
      </c>
      <c r="K17" s="2" t="s">
        <v>50</v>
      </c>
      <c r="L17" s="2">
        <v>66</v>
      </c>
      <c r="M17" s="2">
        <v>360</v>
      </c>
      <c r="N17" s="2">
        <v>426</v>
      </c>
      <c r="O17" s="2">
        <v>6</v>
      </c>
      <c r="P17" s="2">
        <v>3</v>
      </c>
      <c r="Q17" s="2">
        <v>18</v>
      </c>
      <c r="R17" s="2">
        <v>26</v>
      </c>
      <c r="S17" s="2">
        <v>29</v>
      </c>
      <c r="T17" s="2">
        <v>4</v>
      </c>
      <c r="U17" s="2">
        <v>29</v>
      </c>
      <c r="V17" s="2">
        <v>9</v>
      </c>
      <c r="W17" s="2">
        <v>43</v>
      </c>
      <c r="X17" s="2">
        <v>161</v>
      </c>
      <c r="Y17" s="2">
        <v>98</v>
      </c>
      <c r="Z17" s="2" t="s">
        <v>50</v>
      </c>
    </row>
    <row r="18" spans="1:26" ht="13.5" customHeight="1" x14ac:dyDescent="0.25">
      <c r="A18" s="13" t="s">
        <v>62</v>
      </c>
      <c r="B18" s="2">
        <v>276</v>
      </c>
      <c r="C18" s="2">
        <v>1</v>
      </c>
      <c r="D18" s="2">
        <v>275</v>
      </c>
      <c r="E18" s="2" t="s">
        <v>50</v>
      </c>
      <c r="F18" s="2" t="s">
        <v>50</v>
      </c>
      <c r="G18" s="2" t="s">
        <v>50</v>
      </c>
      <c r="H18" s="2" t="s">
        <v>50</v>
      </c>
      <c r="I18" s="2" t="s">
        <v>50</v>
      </c>
      <c r="J18" s="2" t="s">
        <v>50</v>
      </c>
      <c r="K18" s="2" t="s">
        <v>50</v>
      </c>
      <c r="L18" s="2">
        <v>33</v>
      </c>
      <c r="M18" s="2">
        <v>243</v>
      </c>
      <c r="N18" s="2">
        <v>276</v>
      </c>
      <c r="O18" s="2">
        <v>10</v>
      </c>
      <c r="P18" s="2">
        <v>6</v>
      </c>
      <c r="Q18" s="2">
        <v>9</v>
      </c>
      <c r="R18" s="2">
        <v>9</v>
      </c>
      <c r="S18" s="2">
        <v>23</v>
      </c>
      <c r="T18" s="2">
        <v>10</v>
      </c>
      <c r="U18" s="2">
        <v>40</v>
      </c>
      <c r="V18" s="2">
        <v>2</v>
      </c>
      <c r="W18" s="2">
        <v>10</v>
      </c>
      <c r="X18" s="2">
        <v>74</v>
      </c>
      <c r="Y18" s="2">
        <v>83</v>
      </c>
      <c r="Z18" s="2" t="s">
        <v>50</v>
      </c>
    </row>
    <row r="19" spans="1:26" ht="13.5" customHeight="1" x14ac:dyDescent="0.25">
      <c r="A19" s="13" t="s">
        <v>63</v>
      </c>
      <c r="B19" s="2">
        <v>273</v>
      </c>
      <c r="C19" s="2" t="s">
        <v>50</v>
      </c>
      <c r="D19" s="2">
        <v>273</v>
      </c>
      <c r="E19" s="2" t="s">
        <v>50</v>
      </c>
      <c r="F19" s="2" t="s">
        <v>50</v>
      </c>
      <c r="G19" s="2" t="s">
        <v>50</v>
      </c>
      <c r="H19" s="2" t="s">
        <v>50</v>
      </c>
      <c r="I19" s="2" t="s">
        <v>50</v>
      </c>
      <c r="J19" s="2" t="s">
        <v>50</v>
      </c>
      <c r="K19" s="2" t="s">
        <v>50</v>
      </c>
      <c r="L19" s="2">
        <v>25</v>
      </c>
      <c r="M19" s="2">
        <v>248</v>
      </c>
      <c r="N19" s="2">
        <v>273</v>
      </c>
      <c r="O19" s="2">
        <v>1</v>
      </c>
      <c r="P19" s="2">
        <v>7</v>
      </c>
      <c r="Q19" s="2">
        <v>1</v>
      </c>
      <c r="R19" s="2">
        <v>2</v>
      </c>
      <c r="S19" s="2">
        <v>2</v>
      </c>
      <c r="T19" s="2" t="s">
        <v>50</v>
      </c>
      <c r="U19" s="2">
        <v>19</v>
      </c>
      <c r="V19" s="2">
        <v>1</v>
      </c>
      <c r="W19" s="2">
        <v>12</v>
      </c>
      <c r="X19" s="2">
        <v>188</v>
      </c>
      <c r="Y19" s="2">
        <v>40</v>
      </c>
      <c r="Z19" s="2" t="s">
        <v>50</v>
      </c>
    </row>
    <row r="20" spans="1:26" ht="13.5" customHeight="1" x14ac:dyDescent="0.25">
      <c r="A20" s="13" t="s">
        <v>64</v>
      </c>
      <c r="B20" s="2">
        <v>144</v>
      </c>
      <c r="C20" s="2" t="s">
        <v>50</v>
      </c>
      <c r="D20" s="2">
        <v>144</v>
      </c>
      <c r="E20" s="2" t="s">
        <v>50</v>
      </c>
      <c r="F20" s="2" t="s">
        <v>50</v>
      </c>
      <c r="G20" s="2" t="s">
        <v>50</v>
      </c>
      <c r="H20" s="2" t="s">
        <v>50</v>
      </c>
      <c r="I20" s="2" t="s">
        <v>50</v>
      </c>
      <c r="J20" s="2" t="s">
        <v>50</v>
      </c>
      <c r="K20" s="2" t="s">
        <v>50</v>
      </c>
      <c r="L20" s="2">
        <v>23</v>
      </c>
      <c r="M20" s="2">
        <v>121</v>
      </c>
      <c r="N20" s="2">
        <v>144</v>
      </c>
      <c r="O20" s="2" t="s">
        <v>50</v>
      </c>
      <c r="P20" s="2">
        <v>12</v>
      </c>
      <c r="Q20" s="2" t="s">
        <v>50</v>
      </c>
      <c r="R20" s="2">
        <v>8</v>
      </c>
      <c r="S20" s="2">
        <v>5</v>
      </c>
      <c r="T20" s="2" t="s">
        <v>50</v>
      </c>
      <c r="U20" s="2">
        <v>4</v>
      </c>
      <c r="V20" s="2">
        <v>4</v>
      </c>
      <c r="W20" s="2">
        <v>5</v>
      </c>
      <c r="X20" s="2">
        <v>69</v>
      </c>
      <c r="Y20" s="2">
        <v>37</v>
      </c>
      <c r="Z20" s="2" t="s">
        <v>50</v>
      </c>
    </row>
    <row r="21" spans="1:26" ht="13.5" customHeight="1" x14ac:dyDescent="0.25">
      <c r="A21" s="13" t="s">
        <v>65</v>
      </c>
      <c r="B21" s="2">
        <v>150</v>
      </c>
      <c r="C21" s="2" t="s">
        <v>50</v>
      </c>
      <c r="D21" s="2">
        <v>150</v>
      </c>
      <c r="E21" s="2" t="s">
        <v>50</v>
      </c>
      <c r="F21" s="2" t="s">
        <v>50</v>
      </c>
      <c r="G21" s="2" t="s">
        <v>50</v>
      </c>
      <c r="H21" s="2" t="s">
        <v>50</v>
      </c>
      <c r="I21" s="2" t="s">
        <v>50</v>
      </c>
      <c r="J21" s="2" t="s">
        <v>50</v>
      </c>
      <c r="K21" s="2" t="s">
        <v>50</v>
      </c>
      <c r="L21" s="2">
        <v>30</v>
      </c>
      <c r="M21" s="2">
        <v>120</v>
      </c>
      <c r="N21" s="2">
        <v>150</v>
      </c>
      <c r="O21" s="2">
        <v>1</v>
      </c>
      <c r="P21" s="2">
        <v>1</v>
      </c>
      <c r="Q21" s="2" t="s">
        <v>50</v>
      </c>
      <c r="R21" s="2" t="s">
        <v>50</v>
      </c>
      <c r="S21" s="2">
        <v>1</v>
      </c>
      <c r="T21" s="2" t="s">
        <v>50</v>
      </c>
      <c r="U21" s="2">
        <v>4</v>
      </c>
      <c r="V21" s="2">
        <v>5</v>
      </c>
      <c r="W21" s="2">
        <v>12</v>
      </c>
      <c r="X21" s="2">
        <v>84</v>
      </c>
      <c r="Y21" s="2">
        <v>42</v>
      </c>
      <c r="Z21" s="2" t="s">
        <v>50</v>
      </c>
    </row>
    <row r="22" spans="1:26" ht="13.5" customHeight="1" x14ac:dyDescent="0.25">
      <c r="A22" s="13" t="s">
        <v>66</v>
      </c>
      <c r="B22" s="2">
        <v>89</v>
      </c>
      <c r="C22" s="2" t="s">
        <v>50</v>
      </c>
      <c r="D22" s="2">
        <v>89</v>
      </c>
      <c r="E22" s="2" t="s">
        <v>50</v>
      </c>
      <c r="F22" s="2" t="s">
        <v>50</v>
      </c>
      <c r="G22" s="2" t="s">
        <v>50</v>
      </c>
      <c r="H22" s="2" t="s">
        <v>50</v>
      </c>
      <c r="I22" s="2" t="s">
        <v>50</v>
      </c>
      <c r="J22" s="2" t="s">
        <v>50</v>
      </c>
      <c r="K22" s="2" t="s">
        <v>50</v>
      </c>
      <c r="L22" s="2">
        <v>18</v>
      </c>
      <c r="M22" s="2">
        <v>71</v>
      </c>
      <c r="N22" s="2">
        <v>89</v>
      </c>
      <c r="O22" s="2" t="s">
        <v>50</v>
      </c>
      <c r="P22" s="2" t="s">
        <v>50</v>
      </c>
      <c r="Q22" s="2">
        <v>3</v>
      </c>
      <c r="R22" s="2">
        <v>1</v>
      </c>
      <c r="S22" s="2" t="s">
        <v>50</v>
      </c>
      <c r="T22" s="2" t="s">
        <v>50</v>
      </c>
      <c r="U22" s="2">
        <v>3</v>
      </c>
      <c r="V22" s="2">
        <v>2</v>
      </c>
      <c r="W22" s="2">
        <v>19</v>
      </c>
      <c r="X22" s="2">
        <v>31</v>
      </c>
      <c r="Y22" s="2">
        <v>30</v>
      </c>
      <c r="Z22" s="2" t="s">
        <v>50</v>
      </c>
    </row>
    <row r="23" spans="1:26" ht="13.5" customHeight="1" x14ac:dyDescent="0.25">
      <c r="A23" s="13" t="s">
        <v>67</v>
      </c>
      <c r="B23" s="2">
        <v>81</v>
      </c>
      <c r="C23" s="2" t="s">
        <v>50</v>
      </c>
      <c r="D23" s="2">
        <v>81</v>
      </c>
      <c r="E23" s="2" t="s">
        <v>50</v>
      </c>
      <c r="F23" s="2" t="s">
        <v>50</v>
      </c>
      <c r="G23" s="2" t="s">
        <v>50</v>
      </c>
      <c r="H23" s="2" t="s">
        <v>50</v>
      </c>
      <c r="I23" s="2" t="s">
        <v>50</v>
      </c>
      <c r="J23" s="2" t="s">
        <v>50</v>
      </c>
      <c r="K23" s="2" t="s">
        <v>50</v>
      </c>
      <c r="L23" s="2">
        <v>8</v>
      </c>
      <c r="M23" s="2">
        <v>73</v>
      </c>
      <c r="N23" s="2">
        <v>81</v>
      </c>
      <c r="O23" s="2" t="s">
        <v>50</v>
      </c>
      <c r="P23" s="2" t="s">
        <v>50</v>
      </c>
      <c r="Q23" s="2" t="s">
        <v>50</v>
      </c>
      <c r="R23" s="2" t="s">
        <v>50</v>
      </c>
      <c r="S23" s="2">
        <v>1</v>
      </c>
      <c r="T23" s="2" t="s">
        <v>50</v>
      </c>
      <c r="U23" s="2" t="s">
        <v>50</v>
      </c>
      <c r="V23" s="2">
        <v>2</v>
      </c>
      <c r="W23" s="2">
        <v>22</v>
      </c>
      <c r="X23" s="2">
        <v>46</v>
      </c>
      <c r="Y23" s="2">
        <v>10</v>
      </c>
      <c r="Z23" s="2" t="s">
        <v>50</v>
      </c>
    </row>
    <row r="24" spans="1:26" ht="13.5" customHeight="1" x14ac:dyDescent="0.25">
      <c r="A24" s="13" t="s">
        <v>68</v>
      </c>
      <c r="B24" s="2">
        <v>57</v>
      </c>
      <c r="C24" s="2" t="s">
        <v>50</v>
      </c>
      <c r="D24" s="2">
        <v>57</v>
      </c>
      <c r="E24" s="2" t="s">
        <v>50</v>
      </c>
      <c r="F24" s="2" t="s">
        <v>50</v>
      </c>
      <c r="G24" s="2" t="s">
        <v>50</v>
      </c>
      <c r="H24" s="2" t="s">
        <v>50</v>
      </c>
      <c r="I24" s="2" t="s">
        <v>50</v>
      </c>
      <c r="J24" s="2" t="s">
        <v>50</v>
      </c>
      <c r="K24" s="2" t="s">
        <v>50</v>
      </c>
      <c r="L24" s="2">
        <v>17</v>
      </c>
      <c r="M24" s="2">
        <v>40</v>
      </c>
      <c r="N24" s="2">
        <v>57</v>
      </c>
      <c r="O24" s="2" t="s">
        <v>50</v>
      </c>
      <c r="P24" s="2" t="s">
        <v>50</v>
      </c>
      <c r="Q24" s="2" t="s">
        <v>50</v>
      </c>
      <c r="R24" s="2" t="s">
        <v>50</v>
      </c>
      <c r="S24" s="2" t="s">
        <v>50</v>
      </c>
      <c r="T24" s="2" t="s">
        <v>50</v>
      </c>
      <c r="U24" s="2">
        <v>1</v>
      </c>
      <c r="V24" s="2">
        <v>4</v>
      </c>
      <c r="W24" s="2">
        <v>5</v>
      </c>
      <c r="X24" s="2">
        <v>42</v>
      </c>
      <c r="Y24" s="2">
        <v>5</v>
      </c>
      <c r="Z24" s="2" t="s">
        <v>50</v>
      </c>
    </row>
    <row r="25" spans="1:26" ht="13.5" customHeight="1" x14ac:dyDescent="0.25">
      <c r="A25" s="13" t="s">
        <v>69</v>
      </c>
      <c r="B25" s="2">
        <v>28</v>
      </c>
      <c r="C25" s="2" t="s">
        <v>50</v>
      </c>
      <c r="D25" s="2">
        <v>28</v>
      </c>
      <c r="E25" s="2" t="s">
        <v>50</v>
      </c>
      <c r="F25" s="2" t="s">
        <v>50</v>
      </c>
      <c r="G25" s="2" t="s">
        <v>50</v>
      </c>
      <c r="H25" s="2" t="s">
        <v>50</v>
      </c>
      <c r="I25" s="2" t="s">
        <v>50</v>
      </c>
      <c r="J25" s="2" t="s">
        <v>50</v>
      </c>
      <c r="K25" s="2" t="s">
        <v>50</v>
      </c>
      <c r="L25" s="2">
        <v>10</v>
      </c>
      <c r="M25" s="2">
        <v>18</v>
      </c>
      <c r="N25" s="2">
        <v>28</v>
      </c>
      <c r="O25" s="2">
        <v>1</v>
      </c>
      <c r="P25" s="2" t="s">
        <v>50</v>
      </c>
      <c r="Q25" s="2" t="s">
        <v>50</v>
      </c>
      <c r="R25" s="2" t="s">
        <v>50</v>
      </c>
      <c r="S25" s="2" t="s">
        <v>50</v>
      </c>
      <c r="T25" s="2" t="s">
        <v>50</v>
      </c>
      <c r="U25" s="2">
        <v>7</v>
      </c>
      <c r="V25" s="2">
        <v>3</v>
      </c>
      <c r="W25" s="2">
        <v>4</v>
      </c>
      <c r="X25" s="2">
        <v>12</v>
      </c>
      <c r="Y25" s="2">
        <v>1</v>
      </c>
      <c r="Z25" s="2" t="s">
        <v>50</v>
      </c>
    </row>
    <row r="26" spans="1:26" ht="13.5" customHeight="1" x14ac:dyDescent="0.25">
      <c r="A26" s="13" t="s">
        <v>70</v>
      </c>
      <c r="B26" s="2">
        <v>10</v>
      </c>
      <c r="C26" s="2" t="s">
        <v>50</v>
      </c>
      <c r="D26" s="2">
        <v>10</v>
      </c>
      <c r="E26" s="2" t="s">
        <v>50</v>
      </c>
      <c r="F26" s="2" t="s">
        <v>50</v>
      </c>
      <c r="G26" s="2" t="s">
        <v>50</v>
      </c>
      <c r="H26" s="2" t="s">
        <v>50</v>
      </c>
      <c r="I26" s="2" t="s">
        <v>50</v>
      </c>
      <c r="J26" s="2" t="s">
        <v>50</v>
      </c>
      <c r="K26" s="2" t="s">
        <v>50</v>
      </c>
      <c r="L26" s="2">
        <v>2</v>
      </c>
      <c r="M26" s="2">
        <v>8</v>
      </c>
      <c r="N26" s="2">
        <v>10</v>
      </c>
      <c r="O26" s="2" t="s">
        <v>50</v>
      </c>
      <c r="P26" s="2" t="s">
        <v>50</v>
      </c>
      <c r="Q26" s="2" t="s">
        <v>50</v>
      </c>
      <c r="R26" s="2" t="s">
        <v>50</v>
      </c>
      <c r="S26" s="2" t="s">
        <v>50</v>
      </c>
      <c r="T26" s="2" t="s">
        <v>50</v>
      </c>
      <c r="U26" s="2">
        <v>1</v>
      </c>
      <c r="V26" s="2">
        <v>1</v>
      </c>
      <c r="W26" s="2">
        <v>3</v>
      </c>
      <c r="X26" s="2">
        <v>5</v>
      </c>
      <c r="Y26" s="2" t="s">
        <v>50</v>
      </c>
      <c r="Z26" s="2" t="s">
        <v>50</v>
      </c>
    </row>
    <row r="27" spans="1:26" ht="13.5" customHeight="1" x14ac:dyDescent="0.25">
      <c r="A27" s="13" t="s">
        <v>71</v>
      </c>
      <c r="B27" s="2">
        <v>11</v>
      </c>
      <c r="C27" s="2" t="s">
        <v>50</v>
      </c>
      <c r="D27" s="2">
        <v>11</v>
      </c>
      <c r="E27" s="2" t="s">
        <v>50</v>
      </c>
      <c r="F27" s="2" t="s">
        <v>50</v>
      </c>
      <c r="G27" s="2" t="s">
        <v>50</v>
      </c>
      <c r="H27" s="2" t="s">
        <v>50</v>
      </c>
      <c r="I27" s="2" t="s">
        <v>50</v>
      </c>
      <c r="J27" s="2" t="s">
        <v>50</v>
      </c>
      <c r="K27" s="2" t="s">
        <v>50</v>
      </c>
      <c r="L27" s="2" t="s">
        <v>50</v>
      </c>
      <c r="M27" s="2">
        <v>11</v>
      </c>
      <c r="N27" s="2">
        <v>11</v>
      </c>
      <c r="O27" s="2">
        <v>2</v>
      </c>
      <c r="P27" s="2" t="s">
        <v>50</v>
      </c>
      <c r="Q27" s="2" t="s">
        <v>50</v>
      </c>
      <c r="R27" s="2">
        <v>1</v>
      </c>
      <c r="S27" s="2" t="s">
        <v>50</v>
      </c>
      <c r="T27" s="2" t="s">
        <v>50</v>
      </c>
      <c r="U27" s="2">
        <v>2</v>
      </c>
      <c r="V27" s="2" t="s">
        <v>50</v>
      </c>
      <c r="W27" s="2">
        <v>2</v>
      </c>
      <c r="X27" s="2">
        <v>4</v>
      </c>
      <c r="Y27" s="2" t="s">
        <v>50</v>
      </c>
      <c r="Z27" s="2" t="s">
        <v>50</v>
      </c>
    </row>
    <row r="28" spans="1:26" ht="13.5" customHeight="1" x14ac:dyDescent="0.25">
      <c r="A28" s="13" t="s">
        <v>72</v>
      </c>
      <c r="B28" s="2">
        <v>8</v>
      </c>
      <c r="C28" s="2" t="s">
        <v>50</v>
      </c>
      <c r="D28" s="2">
        <v>8</v>
      </c>
      <c r="E28" s="2" t="s">
        <v>50</v>
      </c>
      <c r="F28" s="2" t="s">
        <v>50</v>
      </c>
      <c r="G28" s="2" t="s">
        <v>50</v>
      </c>
      <c r="H28" s="2" t="s">
        <v>50</v>
      </c>
      <c r="I28" s="2" t="s">
        <v>50</v>
      </c>
      <c r="J28" s="2" t="s">
        <v>50</v>
      </c>
      <c r="K28" s="2" t="s">
        <v>50</v>
      </c>
      <c r="L28" s="2">
        <v>1</v>
      </c>
      <c r="M28" s="2">
        <v>7</v>
      </c>
      <c r="N28" s="2">
        <v>8</v>
      </c>
      <c r="O28" s="2">
        <v>1</v>
      </c>
      <c r="P28" s="2" t="s">
        <v>50</v>
      </c>
      <c r="Q28" s="2" t="s">
        <v>50</v>
      </c>
      <c r="R28" s="2" t="s">
        <v>50</v>
      </c>
      <c r="S28" s="2" t="s">
        <v>50</v>
      </c>
      <c r="T28" s="2" t="s">
        <v>50</v>
      </c>
      <c r="U28" s="2">
        <v>1</v>
      </c>
      <c r="V28" s="2">
        <v>1</v>
      </c>
      <c r="W28" s="2" t="s">
        <v>50</v>
      </c>
      <c r="X28" s="2">
        <v>4</v>
      </c>
      <c r="Y28" s="2">
        <v>1</v>
      </c>
      <c r="Z28" s="2" t="s">
        <v>50</v>
      </c>
    </row>
    <row r="29" spans="1:26" ht="13.5" customHeight="1" x14ac:dyDescent="0.25">
      <c r="A29" s="13" t="s">
        <v>73</v>
      </c>
      <c r="B29" s="2">
        <v>8</v>
      </c>
      <c r="C29" s="2" t="s">
        <v>50</v>
      </c>
      <c r="D29" s="2">
        <v>8</v>
      </c>
      <c r="E29" s="2" t="s">
        <v>50</v>
      </c>
      <c r="F29" s="2" t="s">
        <v>50</v>
      </c>
      <c r="G29" s="2" t="s">
        <v>50</v>
      </c>
      <c r="H29" s="2" t="s">
        <v>50</v>
      </c>
      <c r="I29" s="2" t="s">
        <v>50</v>
      </c>
      <c r="J29" s="2" t="s">
        <v>50</v>
      </c>
      <c r="K29" s="2" t="s">
        <v>50</v>
      </c>
      <c r="L29" s="2" t="s">
        <v>50</v>
      </c>
      <c r="M29" s="2">
        <v>8</v>
      </c>
      <c r="N29" s="2">
        <v>8</v>
      </c>
      <c r="O29" s="2" t="s">
        <v>50</v>
      </c>
      <c r="P29" s="2" t="s">
        <v>50</v>
      </c>
      <c r="Q29" s="2" t="s">
        <v>50</v>
      </c>
      <c r="R29" s="2" t="s">
        <v>50</v>
      </c>
      <c r="S29" s="2" t="s">
        <v>50</v>
      </c>
      <c r="T29" s="2" t="s">
        <v>50</v>
      </c>
      <c r="U29" s="2" t="s">
        <v>50</v>
      </c>
      <c r="V29" s="2" t="s">
        <v>50</v>
      </c>
      <c r="W29" s="2" t="s">
        <v>50</v>
      </c>
      <c r="X29" s="2">
        <v>7</v>
      </c>
      <c r="Y29" s="2">
        <v>1</v>
      </c>
      <c r="Z29" s="2" t="s">
        <v>50</v>
      </c>
    </row>
    <row r="30" spans="1:26" ht="13.5" customHeight="1" x14ac:dyDescent="0.25">
      <c r="A30" s="13" t="s">
        <v>74</v>
      </c>
      <c r="B30" s="2">
        <v>6</v>
      </c>
      <c r="C30" s="2" t="s">
        <v>50</v>
      </c>
      <c r="D30" s="2">
        <v>6</v>
      </c>
      <c r="E30" s="2" t="s">
        <v>50</v>
      </c>
      <c r="F30" s="2" t="s">
        <v>50</v>
      </c>
      <c r="G30" s="2" t="s">
        <v>50</v>
      </c>
      <c r="H30" s="2" t="s">
        <v>50</v>
      </c>
      <c r="I30" s="2" t="s">
        <v>50</v>
      </c>
      <c r="J30" s="2" t="s">
        <v>50</v>
      </c>
      <c r="K30" s="2" t="s">
        <v>50</v>
      </c>
      <c r="L30" s="2" t="s">
        <v>50</v>
      </c>
      <c r="M30" s="2">
        <v>6</v>
      </c>
      <c r="N30" s="2">
        <v>6</v>
      </c>
      <c r="O30" s="2" t="s">
        <v>50</v>
      </c>
      <c r="P30" s="2" t="s">
        <v>50</v>
      </c>
      <c r="Q30" s="2" t="s">
        <v>50</v>
      </c>
      <c r="R30" s="2" t="s">
        <v>50</v>
      </c>
      <c r="S30" s="2" t="s">
        <v>50</v>
      </c>
      <c r="T30" s="2" t="s">
        <v>50</v>
      </c>
      <c r="U30" s="2" t="s">
        <v>50</v>
      </c>
      <c r="V30" s="2" t="s">
        <v>50</v>
      </c>
      <c r="W30" s="2" t="s">
        <v>50</v>
      </c>
      <c r="X30" s="2">
        <v>6</v>
      </c>
      <c r="Y30" s="2" t="s">
        <v>50</v>
      </c>
      <c r="Z30" s="2" t="s">
        <v>50</v>
      </c>
    </row>
    <row r="31" spans="1:26" ht="13.5" customHeight="1" x14ac:dyDescent="0.25">
      <c r="A31" s="13" t="s">
        <v>75</v>
      </c>
      <c r="B31" s="2">
        <v>9</v>
      </c>
      <c r="C31" s="2" t="s">
        <v>50</v>
      </c>
      <c r="D31" s="2">
        <v>9</v>
      </c>
      <c r="E31" s="2" t="s">
        <v>50</v>
      </c>
      <c r="F31" s="2" t="s">
        <v>50</v>
      </c>
      <c r="G31" s="2" t="s">
        <v>50</v>
      </c>
      <c r="H31" s="2" t="s">
        <v>50</v>
      </c>
      <c r="I31" s="2" t="s">
        <v>50</v>
      </c>
      <c r="J31" s="2" t="s">
        <v>50</v>
      </c>
      <c r="K31" s="2" t="s">
        <v>50</v>
      </c>
      <c r="L31" s="2">
        <v>1</v>
      </c>
      <c r="M31" s="2">
        <v>8</v>
      </c>
      <c r="N31" s="2">
        <v>9</v>
      </c>
      <c r="O31" s="2" t="s">
        <v>50</v>
      </c>
      <c r="P31" s="2" t="s">
        <v>50</v>
      </c>
      <c r="Q31" s="2" t="s">
        <v>50</v>
      </c>
      <c r="R31" s="2" t="s">
        <v>50</v>
      </c>
      <c r="S31" s="2" t="s">
        <v>50</v>
      </c>
      <c r="T31" s="2" t="s">
        <v>50</v>
      </c>
      <c r="U31" s="2">
        <v>2</v>
      </c>
      <c r="V31" s="2" t="s">
        <v>50</v>
      </c>
      <c r="W31" s="2" t="s">
        <v>50</v>
      </c>
      <c r="X31" s="2">
        <v>7</v>
      </c>
      <c r="Y31" s="2" t="s">
        <v>50</v>
      </c>
      <c r="Z31" s="2" t="s">
        <v>50</v>
      </c>
    </row>
    <row r="32" spans="1:26" ht="13.5" customHeight="1" x14ac:dyDescent="0.25">
      <c r="A32" s="13" t="s">
        <v>76</v>
      </c>
      <c r="B32" s="2">
        <v>10</v>
      </c>
      <c r="C32" s="2" t="s">
        <v>50</v>
      </c>
      <c r="D32" s="2">
        <v>10</v>
      </c>
      <c r="E32" s="2" t="s">
        <v>50</v>
      </c>
      <c r="F32" s="2" t="s">
        <v>50</v>
      </c>
      <c r="G32" s="2" t="s">
        <v>50</v>
      </c>
      <c r="H32" s="2" t="s">
        <v>50</v>
      </c>
      <c r="I32" s="2" t="s">
        <v>50</v>
      </c>
      <c r="J32" s="2" t="s">
        <v>50</v>
      </c>
      <c r="K32" s="2" t="s">
        <v>50</v>
      </c>
      <c r="L32" s="2" t="s">
        <v>50</v>
      </c>
      <c r="M32" s="2">
        <v>10</v>
      </c>
      <c r="N32" s="2">
        <v>10</v>
      </c>
      <c r="O32" s="2" t="s">
        <v>50</v>
      </c>
      <c r="P32" s="2" t="s">
        <v>50</v>
      </c>
      <c r="Q32" s="2" t="s">
        <v>50</v>
      </c>
      <c r="R32" s="2" t="s">
        <v>50</v>
      </c>
      <c r="S32" s="2" t="s">
        <v>50</v>
      </c>
      <c r="T32" s="2" t="s">
        <v>50</v>
      </c>
      <c r="U32" s="2" t="s">
        <v>50</v>
      </c>
      <c r="V32" s="2">
        <v>2</v>
      </c>
      <c r="W32" s="2" t="s">
        <v>50</v>
      </c>
      <c r="X32" s="2">
        <v>8</v>
      </c>
      <c r="Y32" s="2" t="s">
        <v>50</v>
      </c>
      <c r="Z32" s="2" t="s">
        <v>50</v>
      </c>
    </row>
    <row r="33" spans="1:26" ht="13.5" customHeight="1" x14ac:dyDescent="0.25">
      <c r="A33" s="13" t="s">
        <v>77</v>
      </c>
      <c r="B33" s="2">
        <v>37</v>
      </c>
      <c r="C33" s="2" t="s">
        <v>50</v>
      </c>
      <c r="D33" s="2">
        <v>37</v>
      </c>
      <c r="E33" s="2" t="s">
        <v>50</v>
      </c>
      <c r="F33" s="2" t="s">
        <v>50</v>
      </c>
      <c r="G33" s="2" t="s">
        <v>50</v>
      </c>
      <c r="H33" s="2" t="s">
        <v>50</v>
      </c>
      <c r="I33" s="2" t="s">
        <v>50</v>
      </c>
      <c r="J33" s="2" t="s">
        <v>50</v>
      </c>
      <c r="K33" s="2" t="s">
        <v>50</v>
      </c>
      <c r="L33" s="2">
        <v>9</v>
      </c>
      <c r="M33" s="2">
        <v>28</v>
      </c>
      <c r="N33" s="2">
        <v>37</v>
      </c>
      <c r="O33" s="2" t="s">
        <v>50</v>
      </c>
      <c r="P33" s="2" t="s">
        <v>50</v>
      </c>
      <c r="Q33" s="2" t="s">
        <v>50</v>
      </c>
      <c r="R33" s="2" t="s">
        <v>50</v>
      </c>
      <c r="S33" s="2" t="s">
        <v>50</v>
      </c>
      <c r="T33" s="2" t="s">
        <v>50</v>
      </c>
      <c r="U33" s="2">
        <v>4</v>
      </c>
      <c r="V33" s="2">
        <v>3</v>
      </c>
      <c r="W33" s="2">
        <v>6</v>
      </c>
      <c r="X33" s="2">
        <v>19</v>
      </c>
      <c r="Y33" s="2">
        <v>5</v>
      </c>
      <c r="Z33" s="2" t="s">
        <v>50</v>
      </c>
    </row>
    <row r="34" spans="1:26" ht="13.5" customHeight="1" x14ac:dyDescent="0.25">
      <c r="A34" s="13" t="s">
        <v>78</v>
      </c>
      <c r="B34" s="2" t="s">
        <v>50</v>
      </c>
      <c r="C34" s="2" t="s">
        <v>50</v>
      </c>
      <c r="D34" s="2" t="s">
        <v>50</v>
      </c>
      <c r="E34" s="2" t="s">
        <v>50</v>
      </c>
      <c r="F34" s="2" t="s">
        <v>50</v>
      </c>
      <c r="G34" s="2" t="s">
        <v>50</v>
      </c>
      <c r="H34" s="2" t="s">
        <v>50</v>
      </c>
      <c r="I34" s="2" t="s">
        <v>50</v>
      </c>
      <c r="J34" s="2" t="s">
        <v>50</v>
      </c>
      <c r="K34" s="2" t="s">
        <v>50</v>
      </c>
      <c r="L34" s="2" t="s">
        <v>50</v>
      </c>
      <c r="M34" s="2" t="s">
        <v>50</v>
      </c>
      <c r="N34" s="2" t="s">
        <v>50</v>
      </c>
      <c r="O34" s="2" t="s">
        <v>50</v>
      </c>
      <c r="P34" s="2" t="s">
        <v>50</v>
      </c>
      <c r="Q34" s="2" t="s">
        <v>50</v>
      </c>
      <c r="R34" s="2" t="s">
        <v>50</v>
      </c>
      <c r="S34" s="2" t="s">
        <v>50</v>
      </c>
      <c r="T34" s="2" t="s">
        <v>50</v>
      </c>
      <c r="U34" s="2" t="s">
        <v>50</v>
      </c>
      <c r="V34" s="2" t="s">
        <v>50</v>
      </c>
      <c r="W34" s="2" t="s">
        <v>50</v>
      </c>
      <c r="X34" s="2" t="s">
        <v>50</v>
      </c>
      <c r="Y34" s="2" t="s">
        <v>50</v>
      </c>
      <c r="Z34" s="2" t="s">
        <v>50</v>
      </c>
    </row>
  </sheetData>
  <mergeCells count="5">
    <mergeCell ref="A1:X1"/>
    <mergeCell ref="A3:A4"/>
    <mergeCell ref="B3:K3"/>
    <mergeCell ref="L3:M3"/>
    <mergeCell ref="N3:Z3"/>
  </mergeCells>
  <pageMargins left="0.05" right="0.05" top="0.5" bottom="0.5" header="0" footer="0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"/>
  <sheetViews>
    <sheetView zoomScaleNormal="100" workbookViewId="0">
      <selection activeCell="A8" sqref="A8:K8"/>
    </sheetView>
  </sheetViews>
  <sheetFormatPr defaultColWidth="11.42578125" defaultRowHeight="12" customHeight="1" x14ac:dyDescent="0.2"/>
  <cols>
    <col min="1" max="1" width="13.7109375" style="8" bestFit="1" customWidth="1"/>
    <col min="2" max="11" width="10.7109375" style="8" bestFit="1" customWidth="1"/>
    <col min="12" max="16384" width="11.42578125" style="8"/>
  </cols>
  <sheetData>
    <row r="1" spans="1:11" ht="15.95" customHeight="1" x14ac:dyDescent="0.25">
      <c r="A1" s="17" t="s">
        <v>96</v>
      </c>
      <c r="B1" s="18"/>
      <c r="C1" s="18"/>
      <c r="D1" s="18"/>
      <c r="E1" s="18"/>
      <c r="F1" s="18"/>
      <c r="G1" s="18"/>
      <c r="H1" s="18"/>
      <c r="I1" s="18"/>
      <c r="J1" s="18"/>
      <c r="K1" s="18"/>
    </row>
    <row r="3" spans="1:11" ht="14.1" customHeight="1" x14ac:dyDescent="0.2">
      <c r="A3" s="19" t="s">
        <v>48</v>
      </c>
      <c r="B3" s="20" t="s">
        <v>94</v>
      </c>
      <c r="C3" s="20"/>
      <c r="D3" s="20" t="s">
        <v>97</v>
      </c>
      <c r="E3" s="20"/>
      <c r="F3" s="20"/>
      <c r="G3" s="20"/>
      <c r="H3" s="20"/>
      <c r="I3" s="20"/>
      <c r="J3" s="20"/>
      <c r="K3" s="20"/>
    </row>
    <row r="4" spans="1:11" ht="14.1" customHeight="1" x14ac:dyDescent="0.2">
      <c r="A4" s="19"/>
      <c r="B4" s="20"/>
      <c r="C4" s="20"/>
      <c r="D4" s="20" t="s">
        <v>0</v>
      </c>
      <c r="E4" s="20"/>
      <c r="F4" s="20" t="s">
        <v>98</v>
      </c>
      <c r="G4" s="20"/>
      <c r="H4" s="20" t="s">
        <v>99</v>
      </c>
      <c r="I4" s="20"/>
      <c r="J4" s="20" t="s">
        <v>100</v>
      </c>
      <c r="K4" s="20"/>
    </row>
    <row r="5" spans="1:11" ht="14.1" customHeight="1" x14ac:dyDescent="0.2">
      <c r="A5" s="19"/>
      <c r="B5" s="20"/>
      <c r="C5" s="20"/>
      <c r="D5" s="20" t="s">
        <v>94</v>
      </c>
      <c r="E5" s="20"/>
      <c r="F5" s="20" t="s">
        <v>94</v>
      </c>
      <c r="G5" s="20"/>
      <c r="H5" s="20" t="s">
        <v>94</v>
      </c>
      <c r="I5" s="20"/>
      <c r="J5" s="20" t="s">
        <v>94</v>
      </c>
      <c r="K5" s="20"/>
    </row>
    <row r="6" spans="1:11" ht="14.1" customHeight="1" x14ac:dyDescent="0.2">
      <c r="A6" s="19"/>
      <c r="B6" s="9" t="s">
        <v>93</v>
      </c>
      <c r="C6" s="9" t="s">
        <v>92</v>
      </c>
      <c r="D6" s="9" t="s">
        <v>93</v>
      </c>
      <c r="E6" s="9" t="s">
        <v>92</v>
      </c>
      <c r="F6" s="9" t="s">
        <v>93</v>
      </c>
      <c r="G6" s="9" t="s">
        <v>92</v>
      </c>
      <c r="H6" s="9" t="s">
        <v>93</v>
      </c>
      <c r="I6" s="9" t="s">
        <v>92</v>
      </c>
      <c r="J6" s="9" t="s">
        <v>93</v>
      </c>
      <c r="K6" s="9" t="s">
        <v>92</v>
      </c>
    </row>
    <row r="7" spans="1:11" ht="14.1" customHeight="1" x14ac:dyDescent="0.2">
      <c r="A7" s="10"/>
      <c r="B7" s="11"/>
      <c r="C7" s="11"/>
      <c r="D7" s="11"/>
      <c r="E7" s="11"/>
      <c r="F7" s="11"/>
      <c r="G7" s="11"/>
      <c r="H7" s="11"/>
      <c r="I7" s="11"/>
      <c r="J7" s="11"/>
      <c r="K7" s="11"/>
    </row>
    <row r="8" spans="1:11" ht="14.1" customHeight="1" x14ac:dyDescent="0.2">
      <c r="A8" s="10" t="s">
        <v>0</v>
      </c>
      <c r="B8" s="15">
        <v>214712</v>
      </c>
      <c r="C8" s="15">
        <v>176396</v>
      </c>
      <c r="D8" s="15">
        <v>214712</v>
      </c>
      <c r="E8" s="15">
        <v>176396</v>
      </c>
      <c r="F8" s="15">
        <v>39802</v>
      </c>
      <c r="G8" s="15">
        <v>64031</v>
      </c>
      <c r="H8" s="15">
        <v>98788</v>
      </c>
      <c r="I8" s="15">
        <v>72719</v>
      </c>
      <c r="J8" s="15">
        <v>76122</v>
      </c>
      <c r="K8" s="15">
        <v>39646</v>
      </c>
    </row>
    <row r="9" spans="1:11" ht="14.1" customHeight="1" x14ac:dyDescent="0.2">
      <c r="A9" s="10" t="s">
        <v>51</v>
      </c>
      <c r="B9" s="11">
        <v>22890</v>
      </c>
      <c r="C9" s="11">
        <v>1641</v>
      </c>
      <c r="D9" s="11">
        <v>22890</v>
      </c>
      <c r="E9" s="11">
        <v>1641</v>
      </c>
      <c r="F9" s="11">
        <v>3518</v>
      </c>
      <c r="G9" s="11">
        <v>901</v>
      </c>
      <c r="H9" s="11">
        <v>8939</v>
      </c>
      <c r="I9" s="11">
        <v>689</v>
      </c>
      <c r="J9" s="11">
        <v>10433</v>
      </c>
      <c r="K9" s="11">
        <v>51</v>
      </c>
    </row>
    <row r="10" spans="1:11" ht="14.1" customHeight="1" x14ac:dyDescent="0.2">
      <c r="A10" s="10" t="s">
        <v>52</v>
      </c>
      <c r="B10" s="11">
        <v>32959</v>
      </c>
      <c r="C10" s="11">
        <v>2278</v>
      </c>
      <c r="D10" s="11">
        <v>32959</v>
      </c>
      <c r="E10" s="11">
        <v>2278</v>
      </c>
      <c r="F10" s="11">
        <v>5237</v>
      </c>
      <c r="G10" s="11">
        <v>1255</v>
      </c>
      <c r="H10" s="11">
        <v>12974</v>
      </c>
      <c r="I10" s="11">
        <v>982</v>
      </c>
      <c r="J10" s="11">
        <v>14748</v>
      </c>
      <c r="K10" s="11">
        <v>41</v>
      </c>
    </row>
    <row r="11" spans="1:11" ht="14.1" customHeight="1" x14ac:dyDescent="0.2">
      <c r="A11" s="10" t="s">
        <v>53</v>
      </c>
      <c r="B11" s="11">
        <v>33164</v>
      </c>
      <c r="C11" s="11">
        <v>2462</v>
      </c>
      <c r="D11" s="11">
        <v>33164</v>
      </c>
      <c r="E11" s="11">
        <v>2462</v>
      </c>
      <c r="F11" s="11">
        <v>5837</v>
      </c>
      <c r="G11" s="11">
        <v>1576</v>
      </c>
      <c r="H11" s="11">
        <v>14571</v>
      </c>
      <c r="I11" s="11">
        <v>841</v>
      </c>
      <c r="J11" s="11">
        <v>12756</v>
      </c>
      <c r="K11" s="11">
        <v>45</v>
      </c>
    </row>
    <row r="12" spans="1:11" ht="14.1" customHeight="1" x14ac:dyDescent="0.2">
      <c r="A12" s="10" t="s">
        <v>54</v>
      </c>
      <c r="B12" s="11">
        <v>28564</v>
      </c>
      <c r="C12" s="11">
        <v>2321</v>
      </c>
      <c r="D12" s="11">
        <v>28564</v>
      </c>
      <c r="E12" s="11">
        <v>2321</v>
      </c>
      <c r="F12" s="11">
        <v>5620</v>
      </c>
      <c r="G12" s="11">
        <v>1638</v>
      </c>
      <c r="H12" s="11">
        <v>13068</v>
      </c>
      <c r="I12" s="11">
        <v>651</v>
      </c>
      <c r="J12" s="11">
        <v>9876</v>
      </c>
      <c r="K12" s="11">
        <v>32</v>
      </c>
    </row>
    <row r="13" spans="1:11" ht="14.1" customHeight="1" x14ac:dyDescent="0.2">
      <c r="A13" s="10" t="s">
        <v>55</v>
      </c>
      <c r="B13" s="11">
        <v>24272</v>
      </c>
      <c r="C13" s="11">
        <v>1495</v>
      </c>
      <c r="D13" s="11">
        <v>24272</v>
      </c>
      <c r="E13" s="11">
        <v>1495</v>
      </c>
      <c r="F13" s="11">
        <v>4555</v>
      </c>
      <c r="G13" s="11">
        <v>1099</v>
      </c>
      <c r="H13" s="11">
        <v>11433</v>
      </c>
      <c r="I13" s="11">
        <v>356</v>
      </c>
      <c r="J13" s="11">
        <v>8284</v>
      </c>
      <c r="K13" s="11">
        <v>40</v>
      </c>
    </row>
    <row r="14" spans="1:11" ht="14.1" customHeight="1" x14ac:dyDescent="0.2">
      <c r="A14" s="10" t="s">
        <v>56</v>
      </c>
      <c r="B14" s="11">
        <v>18197</v>
      </c>
      <c r="C14" s="11">
        <v>1638</v>
      </c>
      <c r="D14" s="11">
        <v>18197</v>
      </c>
      <c r="E14" s="11">
        <v>1638</v>
      </c>
      <c r="F14" s="11">
        <v>3070</v>
      </c>
      <c r="G14" s="11">
        <v>859</v>
      </c>
      <c r="H14" s="11">
        <v>9009</v>
      </c>
      <c r="I14" s="11">
        <v>661</v>
      </c>
      <c r="J14" s="11">
        <v>6118</v>
      </c>
      <c r="K14" s="11">
        <v>118</v>
      </c>
    </row>
    <row r="15" spans="1:11" ht="14.1" customHeight="1" x14ac:dyDescent="0.2">
      <c r="A15" s="10" t="s">
        <v>57</v>
      </c>
      <c r="B15" s="11">
        <v>16643</v>
      </c>
      <c r="C15" s="11">
        <v>1314</v>
      </c>
      <c r="D15" s="11">
        <v>16643</v>
      </c>
      <c r="E15" s="11">
        <v>1314</v>
      </c>
      <c r="F15" s="11">
        <v>2649</v>
      </c>
      <c r="G15" s="11">
        <v>378</v>
      </c>
      <c r="H15" s="11">
        <v>8561</v>
      </c>
      <c r="I15" s="11">
        <v>646</v>
      </c>
      <c r="J15" s="11">
        <v>5433</v>
      </c>
      <c r="K15" s="11">
        <v>290</v>
      </c>
    </row>
    <row r="16" spans="1:11" ht="14.1" customHeight="1" x14ac:dyDescent="0.2">
      <c r="A16" s="10" t="s">
        <v>58</v>
      </c>
      <c r="B16" s="11">
        <v>13836</v>
      </c>
      <c r="C16" s="11">
        <v>3617</v>
      </c>
      <c r="D16" s="11">
        <v>13836</v>
      </c>
      <c r="E16" s="11">
        <v>3617</v>
      </c>
      <c r="F16" s="11">
        <v>2365</v>
      </c>
      <c r="G16" s="11">
        <v>606</v>
      </c>
      <c r="H16" s="11">
        <v>7809</v>
      </c>
      <c r="I16" s="11">
        <v>1688</v>
      </c>
      <c r="J16" s="11">
        <v>3662</v>
      </c>
      <c r="K16" s="11">
        <v>1323</v>
      </c>
    </row>
    <row r="17" spans="1:11" ht="14.1" customHeight="1" x14ac:dyDescent="0.2">
      <c r="A17" s="10" t="s">
        <v>59</v>
      </c>
      <c r="B17" s="11">
        <v>7234</v>
      </c>
      <c r="C17" s="11">
        <v>3704</v>
      </c>
      <c r="D17" s="11">
        <v>7234</v>
      </c>
      <c r="E17" s="11">
        <v>3704</v>
      </c>
      <c r="F17" s="11">
        <v>1441</v>
      </c>
      <c r="G17" s="11">
        <v>817</v>
      </c>
      <c r="H17" s="11">
        <v>4363</v>
      </c>
      <c r="I17" s="11">
        <v>1800</v>
      </c>
      <c r="J17" s="11">
        <v>1430</v>
      </c>
      <c r="K17" s="11">
        <v>1087</v>
      </c>
    </row>
    <row r="18" spans="1:11" ht="14.1" customHeight="1" x14ac:dyDescent="0.2">
      <c r="A18" s="10" t="s">
        <v>60</v>
      </c>
      <c r="B18" s="11">
        <v>3525</v>
      </c>
      <c r="C18" s="11">
        <v>5936</v>
      </c>
      <c r="D18" s="11">
        <v>3525</v>
      </c>
      <c r="E18" s="11">
        <v>5936</v>
      </c>
      <c r="F18" s="11">
        <v>746</v>
      </c>
      <c r="G18" s="11">
        <v>1012</v>
      </c>
      <c r="H18" s="11">
        <v>2088</v>
      </c>
      <c r="I18" s="11">
        <v>3266</v>
      </c>
      <c r="J18" s="11">
        <v>691</v>
      </c>
      <c r="K18" s="11">
        <v>1658</v>
      </c>
    </row>
    <row r="19" spans="1:11" ht="14.1" customHeight="1" x14ac:dyDescent="0.2">
      <c r="A19" s="10" t="s">
        <v>61</v>
      </c>
      <c r="B19" s="11">
        <v>5435</v>
      </c>
      <c r="C19" s="11">
        <v>12726</v>
      </c>
      <c r="D19" s="11">
        <v>5435</v>
      </c>
      <c r="E19" s="11">
        <v>12726</v>
      </c>
      <c r="F19" s="11">
        <v>1338</v>
      </c>
      <c r="G19" s="11">
        <v>2294</v>
      </c>
      <c r="H19" s="11">
        <v>3068</v>
      </c>
      <c r="I19" s="11">
        <v>6581</v>
      </c>
      <c r="J19" s="11">
        <v>1029</v>
      </c>
      <c r="K19" s="11">
        <v>3851</v>
      </c>
    </row>
    <row r="20" spans="1:11" ht="14.1" customHeight="1" x14ac:dyDescent="0.2">
      <c r="A20" s="10" t="s">
        <v>62</v>
      </c>
      <c r="B20" s="11">
        <v>4817</v>
      </c>
      <c r="C20" s="11">
        <v>22878</v>
      </c>
      <c r="D20" s="11">
        <v>4817</v>
      </c>
      <c r="E20" s="11">
        <v>22878</v>
      </c>
      <c r="F20" s="11">
        <v>1406</v>
      </c>
      <c r="G20" s="11">
        <v>4751</v>
      </c>
      <c r="H20" s="11">
        <v>2301</v>
      </c>
      <c r="I20" s="11">
        <v>11624</v>
      </c>
      <c r="J20" s="11">
        <v>1110</v>
      </c>
      <c r="K20" s="11">
        <v>6503</v>
      </c>
    </row>
    <row r="21" spans="1:11" ht="14.1" customHeight="1" x14ac:dyDescent="0.2">
      <c r="A21" s="10" t="s">
        <v>63</v>
      </c>
      <c r="B21" s="11">
        <v>2427</v>
      </c>
      <c r="C21" s="11">
        <v>26284</v>
      </c>
      <c r="D21" s="11">
        <v>2427</v>
      </c>
      <c r="E21" s="11">
        <v>26284</v>
      </c>
      <c r="F21" s="11">
        <v>1457</v>
      </c>
      <c r="G21" s="11">
        <v>10025</v>
      </c>
      <c r="H21" s="11">
        <v>451</v>
      </c>
      <c r="I21" s="11">
        <v>10455</v>
      </c>
      <c r="J21" s="11">
        <v>519</v>
      </c>
      <c r="K21" s="11">
        <v>5804</v>
      </c>
    </row>
    <row r="22" spans="1:11" ht="14.1" customHeight="1" x14ac:dyDescent="0.2">
      <c r="A22" s="10" t="s">
        <v>64</v>
      </c>
      <c r="B22" s="11">
        <v>409</v>
      </c>
      <c r="C22" s="11">
        <v>21990</v>
      </c>
      <c r="D22" s="11">
        <v>409</v>
      </c>
      <c r="E22" s="11">
        <v>21990</v>
      </c>
      <c r="F22" s="11">
        <v>284</v>
      </c>
      <c r="G22" s="11">
        <v>9995</v>
      </c>
      <c r="H22" s="11">
        <v>97</v>
      </c>
      <c r="I22" s="11">
        <v>8154</v>
      </c>
      <c r="J22" s="11">
        <v>28</v>
      </c>
      <c r="K22" s="11">
        <v>3841</v>
      </c>
    </row>
    <row r="23" spans="1:11" ht="14.1" customHeight="1" x14ac:dyDescent="0.2">
      <c r="A23" s="10" t="s">
        <v>65</v>
      </c>
      <c r="B23" s="11">
        <v>276</v>
      </c>
      <c r="C23" s="11">
        <v>15193</v>
      </c>
      <c r="D23" s="11">
        <v>276</v>
      </c>
      <c r="E23" s="11">
        <v>15193</v>
      </c>
      <c r="F23" s="11">
        <v>234</v>
      </c>
      <c r="G23" s="11">
        <v>7479</v>
      </c>
      <c r="H23" s="11">
        <v>41</v>
      </c>
      <c r="I23" s="11">
        <v>5560</v>
      </c>
      <c r="J23" s="11">
        <v>1</v>
      </c>
      <c r="K23" s="11">
        <v>2154</v>
      </c>
    </row>
    <row r="24" spans="1:11" ht="14.1" customHeight="1" x14ac:dyDescent="0.2">
      <c r="A24" s="10" t="s">
        <v>66</v>
      </c>
      <c r="B24" s="11">
        <v>26</v>
      </c>
      <c r="C24" s="11">
        <v>9446</v>
      </c>
      <c r="D24" s="11">
        <v>26</v>
      </c>
      <c r="E24" s="11">
        <v>9446</v>
      </c>
      <c r="F24" s="11">
        <v>20</v>
      </c>
      <c r="G24" s="11">
        <v>4562</v>
      </c>
      <c r="H24" s="11">
        <v>6</v>
      </c>
      <c r="I24" s="11">
        <v>3558</v>
      </c>
      <c r="J24" s="11" t="s">
        <v>50</v>
      </c>
      <c r="K24" s="11">
        <v>1326</v>
      </c>
    </row>
    <row r="25" spans="1:11" ht="14.1" customHeight="1" x14ac:dyDescent="0.2">
      <c r="A25" s="10" t="s">
        <v>67</v>
      </c>
      <c r="B25" s="11">
        <v>24</v>
      </c>
      <c r="C25" s="11">
        <v>7748</v>
      </c>
      <c r="D25" s="11">
        <v>24</v>
      </c>
      <c r="E25" s="11">
        <v>7748</v>
      </c>
      <c r="F25" s="11">
        <v>16</v>
      </c>
      <c r="G25" s="11">
        <v>3806</v>
      </c>
      <c r="H25" s="11">
        <v>5</v>
      </c>
      <c r="I25" s="11">
        <v>2570</v>
      </c>
      <c r="J25" s="11">
        <v>3</v>
      </c>
      <c r="K25" s="11">
        <v>1372</v>
      </c>
    </row>
    <row r="26" spans="1:11" ht="14.1" customHeight="1" x14ac:dyDescent="0.2">
      <c r="A26" s="10" t="s">
        <v>68</v>
      </c>
      <c r="B26" s="11">
        <v>2</v>
      </c>
      <c r="C26" s="11">
        <v>6190</v>
      </c>
      <c r="D26" s="11">
        <v>2</v>
      </c>
      <c r="E26" s="11">
        <v>6190</v>
      </c>
      <c r="F26" s="11">
        <v>1</v>
      </c>
      <c r="G26" s="11">
        <v>3074</v>
      </c>
      <c r="H26" s="11">
        <v>1</v>
      </c>
      <c r="I26" s="11">
        <v>1813</v>
      </c>
      <c r="J26" s="11" t="s">
        <v>50</v>
      </c>
      <c r="K26" s="11">
        <v>1303</v>
      </c>
    </row>
    <row r="27" spans="1:11" ht="14.1" customHeight="1" x14ac:dyDescent="0.2">
      <c r="A27" s="10" t="s">
        <v>69</v>
      </c>
      <c r="B27" s="11">
        <v>5</v>
      </c>
      <c r="C27" s="11">
        <v>4822</v>
      </c>
      <c r="D27" s="11">
        <v>5</v>
      </c>
      <c r="E27" s="11">
        <v>4822</v>
      </c>
      <c r="F27" s="11">
        <v>2</v>
      </c>
      <c r="G27" s="11">
        <v>2226</v>
      </c>
      <c r="H27" s="11">
        <v>2</v>
      </c>
      <c r="I27" s="11">
        <v>1416</v>
      </c>
      <c r="J27" s="11">
        <v>1</v>
      </c>
      <c r="K27" s="11">
        <v>1180</v>
      </c>
    </row>
    <row r="28" spans="1:11" ht="14.1" customHeight="1" x14ac:dyDescent="0.2">
      <c r="A28" s="10" t="s">
        <v>70</v>
      </c>
      <c r="B28" s="11">
        <v>1</v>
      </c>
      <c r="C28" s="11">
        <v>3971</v>
      </c>
      <c r="D28" s="11">
        <v>1</v>
      </c>
      <c r="E28" s="11">
        <v>3971</v>
      </c>
      <c r="F28" s="11">
        <v>1</v>
      </c>
      <c r="G28" s="11">
        <v>1754</v>
      </c>
      <c r="H28" s="11" t="s">
        <v>50</v>
      </c>
      <c r="I28" s="11">
        <v>1201</v>
      </c>
      <c r="J28" s="11" t="s">
        <v>50</v>
      </c>
      <c r="K28" s="11">
        <v>1016</v>
      </c>
    </row>
    <row r="29" spans="1:11" ht="14.1" customHeight="1" x14ac:dyDescent="0.2">
      <c r="A29" s="10" t="s">
        <v>71</v>
      </c>
      <c r="B29" s="11">
        <v>3</v>
      </c>
      <c r="C29" s="11">
        <v>3550</v>
      </c>
      <c r="D29" s="11">
        <v>3</v>
      </c>
      <c r="E29" s="11">
        <v>3550</v>
      </c>
      <c r="F29" s="11">
        <v>3</v>
      </c>
      <c r="G29" s="11">
        <v>1025</v>
      </c>
      <c r="H29" s="11" t="s">
        <v>50</v>
      </c>
      <c r="I29" s="11">
        <v>1535</v>
      </c>
      <c r="J29" s="11" t="s">
        <v>50</v>
      </c>
      <c r="K29" s="11">
        <v>990</v>
      </c>
    </row>
    <row r="30" spans="1:11" ht="14.1" customHeight="1" x14ac:dyDescent="0.2">
      <c r="A30" s="10" t="s">
        <v>72</v>
      </c>
      <c r="B30" s="11">
        <v>1</v>
      </c>
      <c r="C30" s="11">
        <v>4179</v>
      </c>
      <c r="D30" s="11">
        <v>1</v>
      </c>
      <c r="E30" s="11">
        <v>4179</v>
      </c>
      <c r="F30" s="11">
        <v>1</v>
      </c>
      <c r="G30" s="11">
        <v>468</v>
      </c>
      <c r="H30" s="11" t="s">
        <v>50</v>
      </c>
      <c r="I30" s="11">
        <v>1755</v>
      </c>
      <c r="J30" s="11" t="s">
        <v>50</v>
      </c>
      <c r="K30" s="11">
        <v>1956</v>
      </c>
    </row>
    <row r="31" spans="1:11" ht="14.1" customHeight="1" x14ac:dyDescent="0.2">
      <c r="A31" s="10" t="s">
        <v>73</v>
      </c>
      <c r="B31" s="11">
        <v>2</v>
      </c>
      <c r="C31" s="11">
        <v>2631</v>
      </c>
      <c r="D31" s="11">
        <v>2</v>
      </c>
      <c r="E31" s="11">
        <v>2631</v>
      </c>
      <c r="F31" s="11">
        <v>1</v>
      </c>
      <c r="G31" s="11">
        <v>328</v>
      </c>
      <c r="H31" s="11">
        <v>1</v>
      </c>
      <c r="I31" s="11">
        <v>791</v>
      </c>
      <c r="J31" s="11" t="s">
        <v>50</v>
      </c>
      <c r="K31" s="11">
        <v>1512</v>
      </c>
    </row>
    <row r="32" spans="1:11" ht="14.1" customHeight="1" x14ac:dyDescent="0.2">
      <c r="A32" s="10" t="s">
        <v>74</v>
      </c>
      <c r="B32" s="11" t="s">
        <v>50</v>
      </c>
      <c r="C32" s="11">
        <v>1601</v>
      </c>
      <c r="D32" s="11" t="s">
        <v>50</v>
      </c>
      <c r="E32" s="11">
        <v>1601</v>
      </c>
      <c r="F32" s="11" t="s">
        <v>50</v>
      </c>
      <c r="G32" s="11">
        <v>233</v>
      </c>
      <c r="H32" s="11" t="s">
        <v>50</v>
      </c>
      <c r="I32" s="11">
        <v>427</v>
      </c>
      <c r="J32" s="11" t="s">
        <v>50</v>
      </c>
      <c r="K32" s="11">
        <v>941</v>
      </c>
    </row>
    <row r="33" spans="1:11" ht="14.1" customHeight="1" x14ac:dyDescent="0.2">
      <c r="A33" s="10" t="s">
        <v>75</v>
      </c>
      <c r="B33" s="11" t="s">
        <v>50</v>
      </c>
      <c r="C33" s="11">
        <v>815</v>
      </c>
      <c r="D33" s="11" t="s">
        <v>50</v>
      </c>
      <c r="E33" s="11">
        <v>815</v>
      </c>
      <c r="F33" s="11" t="s">
        <v>50</v>
      </c>
      <c r="G33" s="11">
        <v>194</v>
      </c>
      <c r="H33" s="11" t="s">
        <v>50</v>
      </c>
      <c r="I33" s="11">
        <v>308</v>
      </c>
      <c r="J33" s="11" t="s">
        <v>50</v>
      </c>
      <c r="K33" s="11">
        <v>313</v>
      </c>
    </row>
    <row r="34" spans="1:11" ht="14.1" customHeight="1" x14ac:dyDescent="0.2">
      <c r="A34" s="10" t="s">
        <v>76</v>
      </c>
      <c r="B34" s="11" t="s">
        <v>50</v>
      </c>
      <c r="C34" s="11">
        <v>563</v>
      </c>
      <c r="D34" s="11" t="s">
        <v>50</v>
      </c>
      <c r="E34" s="11">
        <v>563</v>
      </c>
      <c r="F34" s="11" t="s">
        <v>50</v>
      </c>
      <c r="G34" s="11">
        <v>137</v>
      </c>
      <c r="H34" s="11" t="s">
        <v>50</v>
      </c>
      <c r="I34" s="11">
        <v>340</v>
      </c>
      <c r="J34" s="11" t="s">
        <v>50</v>
      </c>
      <c r="K34" s="11">
        <v>86</v>
      </c>
    </row>
    <row r="35" spans="1:11" ht="14.1" customHeight="1" x14ac:dyDescent="0.2">
      <c r="A35" s="10" t="s">
        <v>77</v>
      </c>
      <c r="B35" s="11" t="s">
        <v>50</v>
      </c>
      <c r="C35" s="11">
        <v>5403</v>
      </c>
      <c r="D35" s="11" t="s">
        <v>50</v>
      </c>
      <c r="E35" s="11">
        <v>5403</v>
      </c>
      <c r="F35" s="11" t="s">
        <v>50</v>
      </c>
      <c r="G35" s="11">
        <v>1539</v>
      </c>
      <c r="H35" s="11" t="s">
        <v>50</v>
      </c>
      <c r="I35" s="11">
        <v>3051</v>
      </c>
      <c r="J35" s="11" t="s">
        <v>50</v>
      </c>
      <c r="K35" s="11">
        <v>813</v>
      </c>
    </row>
    <row r="36" spans="1:11" ht="14.1" customHeight="1" x14ac:dyDescent="0.2">
      <c r="A36" s="10" t="s">
        <v>78</v>
      </c>
      <c r="B36" s="11" t="s">
        <v>50</v>
      </c>
      <c r="C36" s="11" t="s">
        <v>50</v>
      </c>
      <c r="D36" s="11" t="s">
        <v>50</v>
      </c>
      <c r="E36" s="11" t="s">
        <v>50</v>
      </c>
      <c r="F36" s="11" t="s">
        <v>50</v>
      </c>
      <c r="G36" s="11" t="s">
        <v>50</v>
      </c>
      <c r="H36" s="11" t="s">
        <v>50</v>
      </c>
      <c r="I36" s="11" t="s">
        <v>50</v>
      </c>
      <c r="J36" s="11" t="s">
        <v>50</v>
      </c>
      <c r="K36" s="11" t="s">
        <v>50</v>
      </c>
    </row>
  </sheetData>
  <mergeCells count="12">
    <mergeCell ref="H5:I5"/>
    <mergeCell ref="J5:K5"/>
    <mergeCell ref="A1:K1"/>
    <mergeCell ref="A3:A6"/>
    <mergeCell ref="B3:C5"/>
    <mergeCell ref="D3:K3"/>
    <mergeCell ref="D4:E4"/>
    <mergeCell ref="F4:G4"/>
    <mergeCell ref="H4:I4"/>
    <mergeCell ref="J4:K4"/>
    <mergeCell ref="D5:E5"/>
    <mergeCell ref="F5:G5"/>
  </mergeCells>
  <pageMargins left="0.05" right="0.05" top="0.5" bottom="0.5" header="0" footer="0"/>
  <pageSetup paperSize="9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zoomScaleNormal="100" workbookViewId="0">
      <selection activeCell="A8" sqref="A8:G8"/>
    </sheetView>
  </sheetViews>
  <sheetFormatPr defaultColWidth="11.42578125" defaultRowHeight="12" customHeight="1" x14ac:dyDescent="0.2"/>
  <cols>
    <col min="1" max="1" width="13.7109375" style="8" bestFit="1" customWidth="1"/>
    <col min="2" max="7" width="14.5703125" style="8" customWidth="1"/>
    <col min="8" max="16384" width="11.42578125" style="8"/>
  </cols>
  <sheetData>
    <row r="1" spans="1:7" ht="15.95" customHeight="1" x14ac:dyDescent="0.25">
      <c r="A1" s="17" t="s">
        <v>101</v>
      </c>
      <c r="B1" s="18"/>
      <c r="C1" s="18"/>
      <c r="D1" s="18"/>
      <c r="E1" s="18"/>
      <c r="F1" s="18"/>
      <c r="G1" s="18"/>
    </row>
    <row r="3" spans="1:7" ht="14.1" customHeight="1" x14ac:dyDescent="0.2">
      <c r="A3" s="19"/>
      <c r="B3" s="20" t="s">
        <v>94</v>
      </c>
      <c r="C3" s="20"/>
      <c r="D3" s="20" t="s">
        <v>95</v>
      </c>
      <c r="E3" s="20"/>
      <c r="F3" s="20"/>
      <c r="G3" s="20"/>
    </row>
    <row r="4" spans="1:7" ht="14.1" customHeight="1" x14ac:dyDescent="0.2">
      <c r="A4" s="19"/>
      <c r="B4" s="20"/>
      <c r="C4" s="20"/>
      <c r="D4" s="23" t="s">
        <v>15</v>
      </c>
      <c r="E4" s="20"/>
      <c r="F4" s="23" t="s">
        <v>16</v>
      </c>
      <c r="G4" s="20"/>
    </row>
    <row r="5" spans="1:7" ht="14.1" customHeight="1" x14ac:dyDescent="0.2">
      <c r="A5" s="19"/>
      <c r="B5" s="20"/>
      <c r="C5" s="20"/>
      <c r="D5" s="20" t="s">
        <v>94</v>
      </c>
      <c r="E5" s="20"/>
      <c r="F5" s="20" t="s">
        <v>94</v>
      </c>
      <c r="G5" s="20"/>
    </row>
    <row r="6" spans="1:7" ht="14.1" customHeight="1" x14ac:dyDescent="0.2">
      <c r="A6" s="19"/>
      <c r="B6" s="9" t="s">
        <v>93</v>
      </c>
      <c r="C6" s="9" t="s">
        <v>92</v>
      </c>
      <c r="D6" s="9" t="s">
        <v>93</v>
      </c>
      <c r="E6" s="9" t="s">
        <v>92</v>
      </c>
      <c r="F6" s="9" t="s">
        <v>93</v>
      </c>
      <c r="G6" s="9" t="s">
        <v>92</v>
      </c>
    </row>
    <row r="7" spans="1:7" ht="14.1" customHeight="1" x14ac:dyDescent="0.2">
      <c r="A7" s="10"/>
      <c r="B7" s="11"/>
      <c r="C7" s="11"/>
      <c r="D7" s="11"/>
      <c r="E7" s="11"/>
      <c r="F7" s="11"/>
      <c r="G7" s="11"/>
    </row>
    <row r="8" spans="1:7" ht="14.1" customHeight="1" x14ac:dyDescent="0.2">
      <c r="A8" s="10" t="s">
        <v>0</v>
      </c>
      <c r="B8" s="15">
        <v>14523</v>
      </c>
      <c r="C8" s="15">
        <v>28396</v>
      </c>
      <c r="D8" s="15">
        <v>8054</v>
      </c>
      <c r="E8" s="15">
        <v>20328</v>
      </c>
      <c r="F8" s="15">
        <v>6469</v>
      </c>
      <c r="G8" s="15">
        <v>8068</v>
      </c>
    </row>
    <row r="9" spans="1:7" ht="14.1" customHeight="1" x14ac:dyDescent="0.2">
      <c r="A9" s="10" t="s">
        <v>51</v>
      </c>
      <c r="B9" s="11">
        <v>2173</v>
      </c>
      <c r="C9" s="11">
        <v>1107</v>
      </c>
      <c r="D9" s="11">
        <v>1148</v>
      </c>
      <c r="E9" s="11">
        <v>466</v>
      </c>
      <c r="F9" s="11">
        <v>1025</v>
      </c>
      <c r="G9" s="11">
        <v>641</v>
      </c>
    </row>
    <row r="10" spans="1:7" ht="14.1" customHeight="1" x14ac:dyDescent="0.2">
      <c r="A10" s="10" t="s">
        <v>52</v>
      </c>
      <c r="B10" s="11">
        <v>2674</v>
      </c>
      <c r="C10" s="11">
        <v>1430</v>
      </c>
      <c r="D10" s="11">
        <v>1487</v>
      </c>
      <c r="E10" s="11">
        <v>552</v>
      </c>
      <c r="F10" s="11">
        <v>1187</v>
      </c>
      <c r="G10" s="11">
        <v>878</v>
      </c>
    </row>
    <row r="11" spans="1:7" ht="14.1" customHeight="1" x14ac:dyDescent="0.2">
      <c r="A11" s="10" t="s">
        <v>53</v>
      </c>
      <c r="B11" s="11">
        <v>2737</v>
      </c>
      <c r="C11" s="11">
        <v>1463</v>
      </c>
      <c r="D11" s="11">
        <v>1425</v>
      </c>
      <c r="E11" s="11">
        <v>696</v>
      </c>
      <c r="F11" s="11">
        <v>1312</v>
      </c>
      <c r="G11" s="11">
        <v>767</v>
      </c>
    </row>
    <row r="12" spans="1:7" ht="14.1" customHeight="1" x14ac:dyDescent="0.2">
      <c r="A12" s="10" t="s">
        <v>54</v>
      </c>
      <c r="B12" s="11">
        <v>2700</v>
      </c>
      <c r="C12" s="11">
        <v>1126</v>
      </c>
      <c r="D12" s="11">
        <v>1322</v>
      </c>
      <c r="E12" s="11">
        <v>468</v>
      </c>
      <c r="F12" s="11">
        <v>1378</v>
      </c>
      <c r="G12" s="11">
        <v>658</v>
      </c>
    </row>
    <row r="13" spans="1:7" ht="14.1" customHeight="1" x14ac:dyDescent="0.2">
      <c r="A13" s="10" t="s">
        <v>55</v>
      </c>
      <c r="B13" s="11">
        <v>1875</v>
      </c>
      <c r="C13" s="11">
        <v>1128</v>
      </c>
      <c r="D13" s="11">
        <v>911</v>
      </c>
      <c r="E13" s="11">
        <v>621</v>
      </c>
      <c r="F13" s="11">
        <v>964</v>
      </c>
      <c r="G13" s="11">
        <v>507</v>
      </c>
    </row>
    <row r="14" spans="1:7" ht="14.1" customHeight="1" x14ac:dyDescent="0.2">
      <c r="A14" s="10" t="s">
        <v>56</v>
      </c>
      <c r="B14" s="11">
        <v>851</v>
      </c>
      <c r="C14" s="11">
        <v>2354</v>
      </c>
      <c r="D14" s="11">
        <v>543</v>
      </c>
      <c r="E14" s="11">
        <v>1165</v>
      </c>
      <c r="F14" s="11">
        <v>308</v>
      </c>
      <c r="G14" s="11">
        <v>1189</v>
      </c>
    </row>
    <row r="15" spans="1:7" ht="14.1" customHeight="1" x14ac:dyDescent="0.2">
      <c r="A15" s="10" t="s">
        <v>57</v>
      </c>
      <c r="B15" s="11">
        <v>443</v>
      </c>
      <c r="C15" s="11">
        <v>1837</v>
      </c>
      <c r="D15" s="11">
        <v>306</v>
      </c>
      <c r="E15" s="11">
        <v>1199</v>
      </c>
      <c r="F15" s="11">
        <v>137</v>
      </c>
      <c r="G15" s="11">
        <v>638</v>
      </c>
    </row>
    <row r="16" spans="1:7" ht="14.1" customHeight="1" x14ac:dyDescent="0.2">
      <c r="A16" s="10" t="s">
        <v>58</v>
      </c>
      <c r="B16" s="11">
        <v>121</v>
      </c>
      <c r="C16" s="11">
        <v>1677</v>
      </c>
      <c r="D16" s="11">
        <v>93</v>
      </c>
      <c r="E16" s="11">
        <v>1167</v>
      </c>
      <c r="F16" s="11">
        <v>28</v>
      </c>
      <c r="G16" s="11">
        <v>510</v>
      </c>
    </row>
    <row r="17" spans="1:7" ht="14.1" customHeight="1" x14ac:dyDescent="0.2">
      <c r="A17" s="10" t="s">
        <v>59</v>
      </c>
      <c r="B17" s="11">
        <v>69</v>
      </c>
      <c r="C17" s="11">
        <v>1318</v>
      </c>
      <c r="D17" s="11">
        <v>60</v>
      </c>
      <c r="E17" s="11">
        <v>1053</v>
      </c>
      <c r="F17" s="11">
        <v>9</v>
      </c>
      <c r="G17" s="11">
        <v>265</v>
      </c>
    </row>
    <row r="18" spans="1:7" ht="14.1" customHeight="1" x14ac:dyDescent="0.2">
      <c r="A18" s="10" t="s">
        <v>60</v>
      </c>
      <c r="B18" s="11">
        <v>73</v>
      </c>
      <c r="C18" s="11">
        <v>1549</v>
      </c>
      <c r="D18" s="11">
        <v>58</v>
      </c>
      <c r="E18" s="11">
        <v>1307</v>
      </c>
      <c r="F18" s="11">
        <v>15</v>
      </c>
      <c r="G18" s="11">
        <v>242</v>
      </c>
    </row>
    <row r="19" spans="1:7" ht="14.1" customHeight="1" x14ac:dyDescent="0.2">
      <c r="A19" s="10" t="s">
        <v>61</v>
      </c>
      <c r="B19" s="11">
        <v>96</v>
      </c>
      <c r="C19" s="11">
        <v>2580</v>
      </c>
      <c r="D19" s="11">
        <v>85</v>
      </c>
      <c r="E19" s="11">
        <v>2131</v>
      </c>
      <c r="F19" s="11">
        <v>11</v>
      </c>
      <c r="G19" s="11">
        <v>449</v>
      </c>
    </row>
    <row r="20" spans="1:7" ht="14.1" customHeight="1" x14ac:dyDescent="0.2">
      <c r="A20" s="10" t="s">
        <v>62</v>
      </c>
      <c r="B20" s="11">
        <v>58</v>
      </c>
      <c r="C20" s="11">
        <v>2194</v>
      </c>
      <c r="D20" s="11">
        <v>47</v>
      </c>
      <c r="E20" s="11">
        <v>1808</v>
      </c>
      <c r="F20" s="11">
        <v>11</v>
      </c>
      <c r="G20" s="11">
        <v>386</v>
      </c>
    </row>
    <row r="21" spans="1:7" ht="14.1" customHeight="1" x14ac:dyDescent="0.2">
      <c r="A21" s="10" t="s">
        <v>63</v>
      </c>
      <c r="B21" s="11">
        <v>123</v>
      </c>
      <c r="C21" s="11">
        <v>1494</v>
      </c>
      <c r="D21" s="11">
        <v>100</v>
      </c>
      <c r="E21" s="11">
        <v>1244</v>
      </c>
      <c r="F21" s="11">
        <v>23</v>
      </c>
      <c r="G21" s="11">
        <v>250</v>
      </c>
    </row>
    <row r="22" spans="1:7" ht="14.1" customHeight="1" x14ac:dyDescent="0.2">
      <c r="A22" s="10" t="s">
        <v>64</v>
      </c>
      <c r="B22" s="11">
        <v>112</v>
      </c>
      <c r="C22" s="11">
        <v>1067</v>
      </c>
      <c r="D22" s="11">
        <v>82</v>
      </c>
      <c r="E22" s="11">
        <v>917</v>
      </c>
      <c r="F22" s="11">
        <v>30</v>
      </c>
      <c r="G22" s="11">
        <v>150</v>
      </c>
    </row>
    <row r="23" spans="1:7" ht="14.1" customHeight="1" x14ac:dyDescent="0.2">
      <c r="A23" s="10" t="s">
        <v>65</v>
      </c>
      <c r="B23" s="11">
        <v>67</v>
      </c>
      <c r="C23" s="11">
        <v>618</v>
      </c>
      <c r="D23" s="11">
        <v>62</v>
      </c>
      <c r="E23" s="11">
        <v>544</v>
      </c>
      <c r="F23" s="11">
        <v>5</v>
      </c>
      <c r="G23" s="11">
        <v>74</v>
      </c>
    </row>
    <row r="24" spans="1:7" ht="14.1" customHeight="1" x14ac:dyDescent="0.2">
      <c r="A24" s="10" t="s">
        <v>66</v>
      </c>
      <c r="B24" s="11">
        <v>44</v>
      </c>
      <c r="C24" s="11">
        <v>542</v>
      </c>
      <c r="D24" s="11">
        <v>39</v>
      </c>
      <c r="E24" s="11">
        <v>478</v>
      </c>
      <c r="F24" s="11">
        <v>5</v>
      </c>
      <c r="G24" s="11">
        <v>64</v>
      </c>
    </row>
    <row r="25" spans="1:7" ht="14.1" customHeight="1" x14ac:dyDescent="0.2">
      <c r="A25" s="10" t="s">
        <v>67</v>
      </c>
      <c r="B25" s="11">
        <v>50</v>
      </c>
      <c r="C25" s="11">
        <v>468</v>
      </c>
      <c r="D25" s="11">
        <v>45</v>
      </c>
      <c r="E25" s="11">
        <v>423</v>
      </c>
      <c r="F25" s="11">
        <v>5</v>
      </c>
      <c r="G25" s="11">
        <v>45</v>
      </c>
    </row>
    <row r="26" spans="1:7" ht="14.1" customHeight="1" x14ac:dyDescent="0.2">
      <c r="A26" s="10" t="s">
        <v>68</v>
      </c>
      <c r="B26" s="11">
        <v>28</v>
      </c>
      <c r="C26" s="11">
        <v>490</v>
      </c>
      <c r="D26" s="11">
        <v>24</v>
      </c>
      <c r="E26" s="11">
        <v>455</v>
      </c>
      <c r="F26" s="11">
        <v>4</v>
      </c>
      <c r="G26" s="11">
        <v>35</v>
      </c>
    </row>
    <row r="27" spans="1:7" ht="14.1" customHeight="1" x14ac:dyDescent="0.2">
      <c r="A27" s="10" t="s">
        <v>69</v>
      </c>
      <c r="B27" s="11">
        <v>28</v>
      </c>
      <c r="C27" s="11">
        <v>434</v>
      </c>
      <c r="D27" s="11">
        <v>25</v>
      </c>
      <c r="E27" s="11">
        <v>397</v>
      </c>
      <c r="F27" s="11">
        <v>3</v>
      </c>
      <c r="G27" s="11">
        <v>37</v>
      </c>
    </row>
    <row r="28" spans="1:7" ht="14.1" customHeight="1" x14ac:dyDescent="0.2">
      <c r="A28" s="10" t="s">
        <v>70</v>
      </c>
      <c r="B28" s="11">
        <v>34</v>
      </c>
      <c r="C28" s="11">
        <v>460</v>
      </c>
      <c r="D28" s="11">
        <v>33</v>
      </c>
      <c r="E28" s="11">
        <v>419</v>
      </c>
      <c r="F28" s="11">
        <v>1</v>
      </c>
      <c r="G28" s="11">
        <v>41</v>
      </c>
    </row>
    <row r="29" spans="1:7" ht="14.1" customHeight="1" x14ac:dyDescent="0.2">
      <c r="A29" s="10" t="s">
        <v>71</v>
      </c>
      <c r="B29" s="11">
        <v>22</v>
      </c>
      <c r="C29" s="11">
        <v>352</v>
      </c>
      <c r="D29" s="11">
        <v>19</v>
      </c>
      <c r="E29" s="11">
        <v>329</v>
      </c>
      <c r="F29" s="11">
        <v>3</v>
      </c>
      <c r="G29" s="11">
        <v>23</v>
      </c>
    </row>
    <row r="30" spans="1:7" ht="14.1" customHeight="1" x14ac:dyDescent="0.2">
      <c r="A30" s="10" t="s">
        <v>72</v>
      </c>
      <c r="B30" s="11">
        <v>19</v>
      </c>
      <c r="C30" s="11">
        <v>253</v>
      </c>
      <c r="D30" s="11">
        <v>18</v>
      </c>
      <c r="E30" s="11">
        <v>240</v>
      </c>
      <c r="F30" s="11">
        <v>1</v>
      </c>
      <c r="G30" s="11">
        <v>13</v>
      </c>
    </row>
    <row r="31" spans="1:7" ht="14.1" customHeight="1" x14ac:dyDescent="0.2">
      <c r="A31" s="10" t="s">
        <v>73</v>
      </c>
      <c r="B31" s="11">
        <v>12</v>
      </c>
      <c r="C31" s="11">
        <v>204</v>
      </c>
      <c r="D31" s="11">
        <v>11</v>
      </c>
      <c r="E31" s="11">
        <v>180</v>
      </c>
      <c r="F31" s="11">
        <v>1</v>
      </c>
      <c r="G31" s="11">
        <v>24</v>
      </c>
    </row>
    <row r="32" spans="1:7" ht="14.1" customHeight="1" x14ac:dyDescent="0.2">
      <c r="A32" s="10" t="s">
        <v>74</v>
      </c>
      <c r="B32" s="11">
        <v>12</v>
      </c>
      <c r="C32" s="11">
        <v>171</v>
      </c>
      <c r="D32" s="11">
        <v>11</v>
      </c>
      <c r="E32" s="11">
        <v>146</v>
      </c>
      <c r="F32" s="11">
        <v>1</v>
      </c>
      <c r="G32" s="11">
        <v>25</v>
      </c>
    </row>
    <row r="33" spans="1:7" ht="14.1" customHeight="1" x14ac:dyDescent="0.2">
      <c r="A33" s="10" t="s">
        <v>75</v>
      </c>
      <c r="B33" s="11">
        <v>7</v>
      </c>
      <c r="C33" s="11">
        <v>143</v>
      </c>
      <c r="D33" s="11">
        <v>7</v>
      </c>
      <c r="E33" s="11">
        <v>136</v>
      </c>
      <c r="F33" s="11" t="s">
        <v>50</v>
      </c>
      <c r="G33" s="11">
        <v>7</v>
      </c>
    </row>
    <row r="34" spans="1:7" ht="14.1" customHeight="1" x14ac:dyDescent="0.2">
      <c r="A34" s="10" t="s">
        <v>76</v>
      </c>
      <c r="B34" s="11">
        <v>6</v>
      </c>
      <c r="C34" s="11">
        <v>88</v>
      </c>
      <c r="D34" s="11">
        <v>5</v>
      </c>
      <c r="E34" s="11">
        <v>81</v>
      </c>
      <c r="F34" s="11">
        <v>1</v>
      </c>
      <c r="G34" s="11">
        <v>7</v>
      </c>
    </row>
    <row r="35" spans="1:7" ht="14.1" customHeight="1" x14ac:dyDescent="0.2">
      <c r="A35" s="10" t="s">
        <v>77</v>
      </c>
      <c r="B35" s="11">
        <v>89</v>
      </c>
      <c r="C35" s="11">
        <v>1849</v>
      </c>
      <c r="D35" s="11">
        <v>88</v>
      </c>
      <c r="E35" s="11">
        <v>1706</v>
      </c>
      <c r="F35" s="11">
        <v>1</v>
      </c>
      <c r="G35" s="11">
        <v>143</v>
      </c>
    </row>
    <row r="36" spans="1:7" ht="14.1" customHeight="1" x14ac:dyDescent="0.2">
      <c r="A36" s="10" t="s">
        <v>78</v>
      </c>
      <c r="B36" s="11" t="s">
        <v>50</v>
      </c>
      <c r="C36" s="11" t="s">
        <v>50</v>
      </c>
      <c r="D36" s="11" t="s">
        <v>50</v>
      </c>
      <c r="E36" s="11" t="s">
        <v>50</v>
      </c>
      <c r="F36" s="11" t="s">
        <v>50</v>
      </c>
      <c r="G36" s="11" t="s">
        <v>50</v>
      </c>
    </row>
  </sheetData>
  <mergeCells count="8">
    <mergeCell ref="A1:G1"/>
    <mergeCell ref="A3:A6"/>
    <mergeCell ref="B3:C5"/>
    <mergeCell ref="D3:G3"/>
    <mergeCell ref="D4:E4"/>
    <mergeCell ref="F4:G4"/>
    <mergeCell ref="D5:E5"/>
    <mergeCell ref="F5:G5"/>
  </mergeCells>
  <pageMargins left="0.05" right="0.05" top="0.5" bottom="0.5" header="0" footer="0"/>
  <pageSetup paperSize="9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7</vt:i4>
      </vt:variant>
    </vt:vector>
  </HeadingPairs>
  <TitlesOfParts>
    <vt:vector size="7" baseType="lpstr">
      <vt:lpstr>Ny, bestand</vt:lpstr>
      <vt:lpstr>Firmabiler</vt:lpstr>
      <vt:lpstr>Taxa</vt:lpstr>
      <vt:lpstr>Rutebusser</vt:lpstr>
      <vt:lpstr>Varebiler</vt:lpstr>
      <vt:lpstr>Lastbiler</vt:lpstr>
      <vt:lpstr>Ark3</vt:lpstr>
    </vt:vector>
  </TitlesOfParts>
  <Company>Danmarks Statistik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Søren Dalbro</dc:creator>
  <cp:lastModifiedBy>Theis Stenholt Engmann</cp:lastModifiedBy>
  <dcterms:created xsi:type="dcterms:W3CDTF">2018-10-09T06:03:20Z</dcterms:created>
  <dcterms:modified xsi:type="dcterms:W3CDTF">2018-10-09T09:01:18Z</dcterms:modified>
</cp:coreProperties>
</file>