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Case-1 No data update " sheetId="1" r:id="rId1"/>
    <sheet name="Case-2 Historical data updated" sheetId="2" r:id="rId2"/>
    <sheet name="New Product code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3" l="1"/>
  <c r="H31" i="3"/>
  <c r="D19" i="1"/>
  <c r="D18" i="1"/>
  <c r="I27" i="3"/>
  <c r="H27" i="3"/>
  <c r="I15" i="3"/>
  <c r="J15" i="3"/>
  <c r="H15" i="3"/>
  <c r="J9" i="3"/>
  <c r="I9" i="3"/>
  <c r="H9" i="3"/>
  <c r="E27" i="2" l="1"/>
  <c r="E26" i="2"/>
  <c r="D26" i="2"/>
  <c r="E25" i="2"/>
  <c r="E24" i="2"/>
  <c r="E23" i="2"/>
  <c r="E22" i="2"/>
  <c r="D22" i="2"/>
  <c r="E21" i="2"/>
  <c r="E20" i="2"/>
  <c r="E19" i="2"/>
  <c r="D19" i="2"/>
  <c r="C19" i="2"/>
  <c r="D23" i="2" s="1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E20" i="1"/>
  <c r="E21" i="1"/>
  <c r="E22" i="1"/>
  <c r="E23" i="1"/>
  <c r="E24" i="1"/>
  <c r="E25" i="1"/>
  <c r="E26" i="1"/>
  <c r="E27" i="1"/>
  <c r="E19" i="1"/>
  <c r="D20" i="1"/>
  <c r="D21" i="1"/>
  <c r="D22" i="1"/>
  <c r="D23" i="1"/>
  <c r="D24" i="1"/>
  <c r="D25" i="1"/>
  <c r="D26" i="1"/>
  <c r="D27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3" i="1"/>
  <c r="C20" i="1"/>
  <c r="C21" i="1"/>
  <c r="C22" i="1"/>
  <c r="C23" i="1"/>
  <c r="C24" i="1"/>
  <c r="C25" i="1"/>
  <c r="C26" i="1"/>
  <c r="C19" i="1"/>
  <c r="D21" i="2" l="1"/>
  <c r="D25" i="2"/>
  <c r="D20" i="2"/>
  <c r="D24" i="2"/>
  <c r="D27" i="2"/>
</calcChain>
</file>

<file path=xl/sharedStrings.xml><?xml version="1.0" encoding="utf-8"?>
<sst xmlns="http://schemas.openxmlformats.org/spreadsheetml/2006/main" count="148" uniqueCount="55">
  <si>
    <t>year</t>
  </si>
  <si>
    <t>2018-1</t>
  </si>
  <si>
    <t>2018-2</t>
  </si>
  <si>
    <t>2018-3</t>
  </si>
  <si>
    <t>2018-4</t>
  </si>
  <si>
    <t>2019-1</t>
  </si>
  <si>
    <t>2019-2</t>
  </si>
  <si>
    <t>2019-3</t>
  </si>
  <si>
    <t>2019-4</t>
  </si>
  <si>
    <t>2020-4</t>
  </si>
  <si>
    <t>2020-1</t>
  </si>
  <si>
    <t>2020-2</t>
  </si>
  <si>
    <t>2020-3</t>
  </si>
  <si>
    <t>2021-1</t>
  </si>
  <si>
    <t>2017-4</t>
  </si>
  <si>
    <t>2017-3</t>
  </si>
  <si>
    <t>2017-2</t>
  </si>
  <si>
    <t>2017-1</t>
  </si>
  <si>
    <t>2016-4</t>
  </si>
  <si>
    <t>2016-3</t>
  </si>
  <si>
    <t>2016-2</t>
  </si>
  <si>
    <t>2016-1</t>
  </si>
  <si>
    <t>2015-1</t>
  </si>
  <si>
    <t>2015-2</t>
  </si>
  <si>
    <t>2015-3</t>
  </si>
  <si>
    <t>2015-4</t>
  </si>
  <si>
    <t>BASE</t>
  </si>
  <si>
    <t>Production</t>
  </si>
  <si>
    <t>UVI_1</t>
  </si>
  <si>
    <t>UVI_2</t>
  </si>
  <si>
    <t>Historical quantiles</t>
  </si>
  <si>
    <t xml:space="preserve">Final index </t>
  </si>
  <si>
    <t>product-1</t>
  </si>
  <si>
    <t>product-2</t>
  </si>
  <si>
    <t>product-3</t>
  </si>
  <si>
    <t>UVI</t>
  </si>
  <si>
    <t>RP</t>
  </si>
  <si>
    <t>NA</t>
  </si>
  <si>
    <t>PCT.chg</t>
  </si>
  <si>
    <t>above 100% and below 50%</t>
  </si>
  <si>
    <t>simple rule for outlier filtering</t>
  </si>
  <si>
    <t>weight</t>
  </si>
  <si>
    <t>weight_rescaled</t>
  </si>
  <si>
    <t>RP*WT</t>
  </si>
  <si>
    <t>Remember to do Paashce, Laspeyres and FISHER</t>
  </si>
  <si>
    <t>UVI_1 is the final index that should be used</t>
  </si>
  <si>
    <t>UVI_2 changes the historical values, should not be used!</t>
  </si>
  <si>
    <t>+</t>
  </si>
  <si>
    <t>Hist Micro-data</t>
  </si>
  <si>
    <t>New micro-data</t>
  </si>
  <si>
    <t>USE UVI_1</t>
  </si>
  <si>
    <t>UVI_2 changes the historical growth rate from 2018-4 to 2019-1</t>
  </si>
  <si>
    <t>section-6</t>
  </si>
  <si>
    <t>from 100 to 50</t>
  </si>
  <si>
    <t>from 50 to 100 pct chg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</si>
</sst>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5" borderId="0" applyNumberFormat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1" fillId="2" borderId="0" xfId="1"/>
    <xf numFmtId="164" fontId="1" fillId="2" borderId="0" xfId="1" applyNumberFormat="1"/>
    <xf numFmtId="0" fontId="0" fillId="4" borderId="0" xfId="0" applyFill="1"/>
    <xf numFmtId="0" fontId="2" fillId="3" borderId="0" xfId="2"/>
    <xf numFmtId="0" fontId="5" fillId="0" borderId="0" xfId="0" applyFont="1"/>
    <xf numFmtId="0" fontId="4" fillId="5" borderId="0" xfId="3"/>
    <xf numFmtId="164" fontId="0" fillId="6" borderId="0" xfId="0" applyNumberFormat="1" applyFill="1"/>
    <xf numFmtId="9" fontId="0" fillId="0" borderId="0" xfId="0" applyNumberFormat="1"/>
  </cellXfs>
  <cellStyles count="4">
    <cellStyle name="God" xfId="1" builtinId="26"/>
    <cellStyle name="Neutral" xfId="2" builtinId="28"/>
    <cellStyle name="Normal" xfId="0" builtinId="0"/>
    <cellStyle name="Ugyldig" xfId="3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'Case-1 No data update '!$B$2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'Case-1 No data update '!$A$3:$A$27</c:f>
              <c:strCache>
                <c:ptCount val="25"/>
                <c:pt idx="0">
                  <c:v>2015-1</c:v>
                </c:pt>
                <c:pt idx="1">
                  <c:v>2015-2</c:v>
                </c:pt>
                <c:pt idx="2">
                  <c:v>2015-3</c:v>
                </c:pt>
                <c:pt idx="3">
                  <c:v>2015-4</c:v>
                </c:pt>
                <c:pt idx="4">
                  <c:v>2016-1</c:v>
                </c:pt>
                <c:pt idx="5">
                  <c:v>2016-2</c:v>
                </c:pt>
                <c:pt idx="6">
                  <c:v>2016-3</c:v>
                </c:pt>
                <c:pt idx="7">
                  <c:v>2016-4</c:v>
                </c:pt>
                <c:pt idx="8">
                  <c:v>2017-1</c:v>
                </c:pt>
                <c:pt idx="9">
                  <c:v>2017-2</c:v>
                </c:pt>
                <c:pt idx="10">
                  <c:v>2017-3</c:v>
                </c:pt>
                <c:pt idx="11">
                  <c:v>2017-4</c:v>
                </c:pt>
                <c:pt idx="12">
                  <c:v>2018-1</c:v>
                </c:pt>
                <c:pt idx="13">
                  <c:v>2018-2</c:v>
                </c:pt>
                <c:pt idx="14">
                  <c:v>2018-3</c:v>
                </c:pt>
                <c:pt idx="15">
                  <c:v>2018-4</c:v>
                </c:pt>
                <c:pt idx="16">
                  <c:v>2019-1</c:v>
                </c:pt>
                <c:pt idx="17">
                  <c:v>2019-2</c:v>
                </c:pt>
                <c:pt idx="18">
                  <c:v>2019-3</c:v>
                </c:pt>
                <c:pt idx="19">
                  <c:v>2019-4</c:v>
                </c:pt>
                <c:pt idx="20">
                  <c:v>2020-1</c:v>
                </c:pt>
                <c:pt idx="21">
                  <c:v>2020-2</c:v>
                </c:pt>
                <c:pt idx="22">
                  <c:v>2020-3</c:v>
                </c:pt>
                <c:pt idx="23">
                  <c:v>2020-4</c:v>
                </c:pt>
                <c:pt idx="24">
                  <c:v>2021-1</c:v>
                </c:pt>
              </c:strCache>
            </c:strRef>
          </c:cat>
          <c:val>
            <c:numRef>
              <c:f>'Case-1 No data update '!$B$3:$B$27</c:f>
              <c:numCache>
                <c:formatCode>0.000</c:formatCode>
                <c:ptCount val="25"/>
                <c:pt idx="0">
                  <c:v>1</c:v>
                </c:pt>
                <c:pt idx="1">
                  <c:v>0.96518526142014405</c:v>
                </c:pt>
                <c:pt idx="2">
                  <c:v>0.98241767352874376</c:v>
                </c:pt>
                <c:pt idx="3">
                  <c:v>0.95225606275327956</c:v>
                </c:pt>
                <c:pt idx="4">
                  <c:v>0.9494114931501163</c:v>
                </c:pt>
                <c:pt idx="5">
                  <c:v>0.96794417179417169</c:v>
                </c:pt>
                <c:pt idx="6">
                  <c:v>0.95505584696810075</c:v>
                </c:pt>
                <c:pt idx="7">
                  <c:v>0.97476168206597946</c:v>
                </c:pt>
                <c:pt idx="8">
                  <c:v>1.062106457267445</c:v>
                </c:pt>
                <c:pt idx="9">
                  <c:v>1.045946147751903</c:v>
                </c:pt>
                <c:pt idx="10">
                  <c:v>1.0147463942619366</c:v>
                </c:pt>
                <c:pt idx="11">
                  <c:v>1.0483541076581335</c:v>
                </c:pt>
                <c:pt idx="12">
                  <c:v>1.0699819394268584</c:v>
                </c:pt>
                <c:pt idx="13">
                  <c:v>1.0342359375596961</c:v>
                </c:pt>
                <c:pt idx="14">
                  <c:v>0.98729393524089448</c:v>
                </c:pt>
                <c:pt idx="15">
                  <c:v>0.99669052737827846</c:v>
                </c:pt>
                <c:pt idx="16">
                  <c:v>1.1000000000000001</c:v>
                </c:pt>
                <c:pt idx="17">
                  <c:v>1.0420348090777898</c:v>
                </c:pt>
                <c:pt idx="18">
                  <c:v>1.0713997462933653</c:v>
                </c:pt>
                <c:pt idx="19">
                  <c:v>1.1194822776581632</c:v>
                </c:pt>
                <c:pt idx="20">
                  <c:v>1.1041727630562537</c:v>
                </c:pt>
                <c:pt idx="21">
                  <c:v>1.1435088174008814</c:v>
                </c:pt>
                <c:pt idx="22">
                  <c:v>1.18284487174551</c:v>
                </c:pt>
                <c:pt idx="23">
                  <c:v>1.22218092609014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C6-4B34-BEEA-F853FA0AC906}"/>
            </c:ext>
          </c:extLst>
        </c:ser>
        <c:ser>
          <c:idx val="1"/>
          <c:order val="1"/>
          <c:tx>
            <c:strRef>
              <c:f>'Case-1 No data update '!$C$2</c:f>
              <c:strCache>
                <c:ptCount val="1"/>
                <c:pt idx="0">
                  <c:v>Production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'Case-1 No data update '!$A$3:$A$27</c:f>
              <c:strCache>
                <c:ptCount val="25"/>
                <c:pt idx="0">
                  <c:v>2015-1</c:v>
                </c:pt>
                <c:pt idx="1">
                  <c:v>2015-2</c:v>
                </c:pt>
                <c:pt idx="2">
                  <c:v>2015-3</c:v>
                </c:pt>
                <c:pt idx="3">
                  <c:v>2015-4</c:v>
                </c:pt>
                <c:pt idx="4">
                  <c:v>2016-1</c:v>
                </c:pt>
                <c:pt idx="5">
                  <c:v>2016-2</c:v>
                </c:pt>
                <c:pt idx="6">
                  <c:v>2016-3</c:v>
                </c:pt>
                <c:pt idx="7">
                  <c:v>2016-4</c:v>
                </c:pt>
                <c:pt idx="8">
                  <c:v>2017-1</c:v>
                </c:pt>
                <c:pt idx="9">
                  <c:v>2017-2</c:v>
                </c:pt>
                <c:pt idx="10">
                  <c:v>2017-3</c:v>
                </c:pt>
                <c:pt idx="11">
                  <c:v>2017-4</c:v>
                </c:pt>
                <c:pt idx="12">
                  <c:v>2018-1</c:v>
                </c:pt>
                <c:pt idx="13">
                  <c:v>2018-2</c:v>
                </c:pt>
                <c:pt idx="14">
                  <c:v>2018-3</c:v>
                </c:pt>
                <c:pt idx="15">
                  <c:v>2018-4</c:v>
                </c:pt>
                <c:pt idx="16">
                  <c:v>2019-1</c:v>
                </c:pt>
                <c:pt idx="17">
                  <c:v>2019-2</c:v>
                </c:pt>
                <c:pt idx="18">
                  <c:v>2019-3</c:v>
                </c:pt>
                <c:pt idx="19">
                  <c:v>2019-4</c:v>
                </c:pt>
                <c:pt idx="20">
                  <c:v>2020-1</c:v>
                </c:pt>
                <c:pt idx="21">
                  <c:v>2020-2</c:v>
                </c:pt>
                <c:pt idx="22">
                  <c:v>2020-3</c:v>
                </c:pt>
                <c:pt idx="23">
                  <c:v>2020-4</c:v>
                </c:pt>
                <c:pt idx="24">
                  <c:v>2021-1</c:v>
                </c:pt>
              </c:strCache>
            </c:strRef>
          </c:cat>
          <c:val>
            <c:numRef>
              <c:f>'Case-1 No data update '!$C$3:$C$27</c:f>
              <c:numCache>
                <c:formatCode>0.000</c:formatCode>
                <c:ptCount val="25"/>
                <c:pt idx="16">
                  <c:v>1</c:v>
                </c:pt>
                <c:pt idx="17">
                  <c:v>0.94730437188889971</c:v>
                </c:pt>
                <c:pt idx="18">
                  <c:v>0.97399976935760479</c:v>
                </c:pt>
                <c:pt idx="19">
                  <c:v>1.017711161507421</c:v>
                </c:pt>
                <c:pt idx="20">
                  <c:v>1.0037934209602306</c:v>
                </c:pt>
                <c:pt idx="21">
                  <c:v>1.0395534703644376</c:v>
                </c:pt>
                <c:pt idx="22">
                  <c:v>1.0753135197686454</c:v>
                </c:pt>
                <c:pt idx="23">
                  <c:v>1.1110735691728544</c:v>
                </c:pt>
                <c:pt idx="24">
                  <c:v>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C6-4B34-BEEA-F853FA0AC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80928"/>
        <c:axId val="147200256"/>
      </c:lineChart>
      <c:catAx>
        <c:axId val="14718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00256"/>
        <c:crosses val="autoZero"/>
        <c:auto val="1"/>
        <c:lblAlgn val="ctr"/>
        <c:lblOffset val="100"/>
        <c:noMultiLvlLbl val="0"/>
      </c:catAx>
      <c:valAx>
        <c:axId val="147200256"/>
        <c:scaling>
          <c:orientation val="minMax"/>
          <c:min val="0.85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8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Final</a:t>
            </a:r>
            <a:r>
              <a:rPr lang="da-DK" baseline="0"/>
              <a:t> index</a:t>
            </a:r>
            <a:endParaRPr lang="da-DK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'Case-1 No data update '!$B$2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'Case-1 No data update '!$A$3:$A$27</c:f>
              <c:strCache>
                <c:ptCount val="25"/>
                <c:pt idx="0">
                  <c:v>2015-1</c:v>
                </c:pt>
                <c:pt idx="1">
                  <c:v>2015-2</c:v>
                </c:pt>
                <c:pt idx="2">
                  <c:v>2015-3</c:v>
                </c:pt>
                <c:pt idx="3">
                  <c:v>2015-4</c:v>
                </c:pt>
                <c:pt idx="4">
                  <c:v>2016-1</c:v>
                </c:pt>
                <c:pt idx="5">
                  <c:v>2016-2</c:v>
                </c:pt>
                <c:pt idx="6">
                  <c:v>2016-3</c:v>
                </c:pt>
                <c:pt idx="7">
                  <c:v>2016-4</c:v>
                </c:pt>
                <c:pt idx="8">
                  <c:v>2017-1</c:v>
                </c:pt>
                <c:pt idx="9">
                  <c:v>2017-2</c:v>
                </c:pt>
                <c:pt idx="10">
                  <c:v>2017-3</c:v>
                </c:pt>
                <c:pt idx="11">
                  <c:v>2017-4</c:v>
                </c:pt>
                <c:pt idx="12">
                  <c:v>2018-1</c:v>
                </c:pt>
                <c:pt idx="13">
                  <c:v>2018-2</c:v>
                </c:pt>
                <c:pt idx="14">
                  <c:v>2018-3</c:v>
                </c:pt>
                <c:pt idx="15">
                  <c:v>2018-4</c:v>
                </c:pt>
                <c:pt idx="16">
                  <c:v>2019-1</c:v>
                </c:pt>
                <c:pt idx="17">
                  <c:v>2019-2</c:v>
                </c:pt>
                <c:pt idx="18">
                  <c:v>2019-3</c:v>
                </c:pt>
                <c:pt idx="19">
                  <c:v>2019-4</c:v>
                </c:pt>
                <c:pt idx="20">
                  <c:v>2020-1</c:v>
                </c:pt>
                <c:pt idx="21">
                  <c:v>2020-2</c:v>
                </c:pt>
                <c:pt idx="22">
                  <c:v>2020-3</c:v>
                </c:pt>
                <c:pt idx="23">
                  <c:v>2020-4</c:v>
                </c:pt>
                <c:pt idx="24">
                  <c:v>2021-1</c:v>
                </c:pt>
              </c:strCache>
            </c:strRef>
          </c:cat>
          <c:val>
            <c:numRef>
              <c:f>'Case-1 No data update '!$B$3:$B$27</c:f>
              <c:numCache>
                <c:formatCode>0.000</c:formatCode>
                <c:ptCount val="25"/>
                <c:pt idx="0">
                  <c:v>1</c:v>
                </c:pt>
                <c:pt idx="1">
                  <c:v>0.96518526142014405</c:v>
                </c:pt>
                <c:pt idx="2">
                  <c:v>0.98241767352874376</c:v>
                </c:pt>
                <c:pt idx="3">
                  <c:v>0.95225606275327956</c:v>
                </c:pt>
                <c:pt idx="4">
                  <c:v>0.9494114931501163</c:v>
                </c:pt>
                <c:pt idx="5">
                  <c:v>0.96794417179417169</c:v>
                </c:pt>
                <c:pt idx="6">
                  <c:v>0.95505584696810075</c:v>
                </c:pt>
                <c:pt idx="7">
                  <c:v>0.97476168206597946</c:v>
                </c:pt>
                <c:pt idx="8">
                  <c:v>1.062106457267445</c:v>
                </c:pt>
                <c:pt idx="9">
                  <c:v>1.045946147751903</c:v>
                </c:pt>
                <c:pt idx="10">
                  <c:v>1.0147463942619366</c:v>
                </c:pt>
                <c:pt idx="11">
                  <c:v>1.0483541076581335</c:v>
                </c:pt>
                <c:pt idx="12">
                  <c:v>1.0699819394268584</c:v>
                </c:pt>
                <c:pt idx="13">
                  <c:v>1.0342359375596961</c:v>
                </c:pt>
                <c:pt idx="14">
                  <c:v>0.98729393524089448</c:v>
                </c:pt>
                <c:pt idx="15">
                  <c:v>0.99669052737827846</c:v>
                </c:pt>
                <c:pt idx="16">
                  <c:v>1.1000000000000001</c:v>
                </c:pt>
                <c:pt idx="17">
                  <c:v>1.0420348090777898</c:v>
                </c:pt>
                <c:pt idx="18">
                  <c:v>1.0713997462933653</c:v>
                </c:pt>
                <c:pt idx="19">
                  <c:v>1.1194822776581632</c:v>
                </c:pt>
                <c:pt idx="20">
                  <c:v>1.1041727630562537</c:v>
                </c:pt>
                <c:pt idx="21">
                  <c:v>1.1435088174008814</c:v>
                </c:pt>
                <c:pt idx="22">
                  <c:v>1.18284487174551</c:v>
                </c:pt>
                <c:pt idx="23">
                  <c:v>1.22218092609014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2EA-4D8E-8AD1-1A6852ABD85D}"/>
            </c:ext>
          </c:extLst>
        </c:ser>
        <c:ser>
          <c:idx val="1"/>
          <c:order val="1"/>
          <c:tx>
            <c:strRef>
              <c:f>'Case-1 No data update '!$D$2</c:f>
              <c:strCache>
                <c:ptCount val="1"/>
                <c:pt idx="0">
                  <c:v>UVI_1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'Case-1 No data update '!$A$3:$A$27</c:f>
              <c:strCache>
                <c:ptCount val="25"/>
                <c:pt idx="0">
                  <c:v>2015-1</c:v>
                </c:pt>
                <c:pt idx="1">
                  <c:v>2015-2</c:v>
                </c:pt>
                <c:pt idx="2">
                  <c:v>2015-3</c:v>
                </c:pt>
                <c:pt idx="3">
                  <c:v>2015-4</c:v>
                </c:pt>
                <c:pt idx="4">
                  <c:v>2016-1</c:v>
                </c:pt>
                <c:pt idx="5">
                  <c:v>2016-2</c:v>
                </c:pt>
                <c:pt idx="6">
                  <c:v>2016-3</c:v>
                </c:pt>
                <c:pt idx="7">
                  <c:v>2016-4</c:v>
                </c:pt>
                <c:pt idx="8">
                  <c:v>2017-1</c:v>
                </c:pt>
                <c:pt idx="9">
                  <c:v>2017-2</c:v>
                </c:pt>
                <c:pt idx="10">
                  <c:v>2017-3</c:v>
                </c:pt>
                <c:pt idx="11">
                  <c:v>2017-4</c:v>
                </c:pt>
                <c:pt idx="12">
                  <c:v>2018-1</c:v>
                </c:pt>
                <c:pt idx="13">
                  <c:v>2018-2</c:v>
                </c:pt>
                <c:pt idx="14">
                  <c:v>2018-3</c:v>
                </c:pt>
                <c:pt idx="15">
                  <c:v>2018-4</c:v>
                </c:pt>
                <c:pt idx="16">
                  <c:v>2019-1</c:v>
                </c:pt>
                <c:pt idx="17">
                  <c:v>2019-2</c:v>
                </c:pt>
                <c:pt idx="18">
                  <c:v>2019-3</c:v>
                </c:pt>
                <c:pt idx="19">
                  <c:v>2019-4</c:v>
                </c:pt>
                <c:pt idx="20">
                  <c:v>2020-1</c:v>
                </c:pt>
                <c:pt idx="21">
                  <c:v>2020-2</c:v>
                </c:pt>
                <c:pt idx="22">
                  <c:v>2020-3</c:v>
                </c:pt>
                <c:pt idx="23">
                  <c:v>2020-4</c:v>
                </c:pt>
                <c:pt idx="24">
                  <c:v>2021-1</c:v>
                </c:pt>
              </c:strCache>
            </c:strRef>
          </c:cat>
          <c:val>
            <c:numRef>
              <c:f>'Case-1 No data update '!$D$3:$D$27</c:f>
              <c:numCache>
                <c:formatCode>0.000</c:formatCode>
                <c:ptCount val="25"/>
                <c:pt idx="0">
                  <c:v>1</c:v>
                </c:pt>
                <c:pt idx="1">
                  <c:v>0.96518526142014405</c:v>
                </c:pt>
                <c:pt idx="2">
                  <c:v>0.98241767352874376</c:v>
                </c:pt>
                <c:pt idx="3">
                  <c:v>0.95225606275327956</c:v>
                </c:pt>
                <c:pt idx="4">
                  <c:v>0.9494114931501163</c:v>
                </c:pt>
                <c:pt idx="5">
                  <c:v>0.96794417179417169</c:v>
                </c:pt>
                <c:pt idx="6">
                  <c:v>0.95505584696810075</c:v>
                </c:pt>
                <c:pt idx="7">
                  <c:v>0.97476168206597946</c:v>
                </c:pt>
                <c:pt idx="8">
                  <c:v>1.062106457267445</c:v>
                </c:pt>
                <c:pt idx="9">
                  <c:v>1.045946147751903</c:v>
                </c:pt>
                <c:pt idx="10">
                  <c:v>1.0147463942619366</c:v>
                </c:pt>
                <c:pt idx="11">
                  <c:v>1.0483541076581335</c:v>
                </c:pt>
                <c:pt idx="12">
                  <c:v>1.0699819394268584</c:v>
                </c:pt>
                <c:pt idx="13">
                  <c:v>1.0342359375596961</c:v>
                </c:pt>
                <c:pt idx="14">
                  <c:v>0.98729393524089448</c:v>
                </c:pt>
                <c:pt idx="15">
                  <c:v>0.99669052737827846</c:v>
                </c:pt>
                <c:pt idx="16">
                  <c:v>1.1000000000000001</c:v>
                </c:pt>
                <c:pt idx="17">
                  <c:v>1.0420348090777898</c:v>
                </c:pt>
                <c:pt idx="18">
                  <c:v>1.0713997462933653</c:v>
                </c:pt>
                <c:pt idx="19">
                  <c:v>1.1194822776581632</c:v>
                </c:pt>
                <c:pt idx="20">
                  <c:v>1.1041727630562537</c:v>
                </c:pt>
                <c:pt idx="21">
                  <c:v>1.1435088174008814</c:v>
                </c:pt>
                <c:pt idx="22">
                  <c:v>1.18284487174551</c:v>
                </c:pt>
                <c:pt idx="23">
                  <c:v>1.22218092609014</c:v>
                </c:pt>
                <c:pt idx="24">
                  <c:v>1.0780000000000001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EA-4D8E-8AD1-1A6852ABD85D}"/>
            </c:ext>
          </c:extLst>
        </c:ser>
        <c:ser>
          <c:idx val="2"/>
          <c:order val="2"/>
          <c:tx>
            <c:strRef>
              <c:f>'Case-1 No data update '!$E$2</c:f>
              <c:strCache>
                <c:ptCount val="1"/>
                <c:pt idx="0">
                  <c:v>UVI_2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'Case-1 No data update '!$A$3:$A$27</c:f>
              <c:strCache>
                <c:ptCount val="25"/>
                <c:pt idx="0">
                  <c:v>2015-1</c:v>
                </c:pt>
                <c:pt idx="1">
                  <c:v>2015-2</c:v>
                </c:pt>
                <c:pt idx="2">
                  <c:v>2015-3</c:v>
                </c:pt>
                <c:pt idx="3">
                  <c:v>2015-4</c:v>
                </c:pt>
                <c:pt idx="4">
                  <c:v>2016-1</c:v>
                </c:pt>
                <c:pt idx="5">
                  <c:v>2016-2</c:v>
                </c:pt>
                <c:pt idx="6">
                  <c:v>2016-3</c:v>
                </c:pt>
                <c:pt idx="7">
                  <c:v>2016-4</c:v>
                </c:pt>
                <c:pt idx="8">
                  <c:v>2017-1</c:v>
                </c:pt>
                <c:pt idx="9">
                  <c:v>2017-2</c:v>
                </c:pt>
                <c:pt idx="10">
                  <c:v>2017-3</c:v>
                </c:pt>
                <c:pt idx="11">
                  <c:v>2017-4</c:v>
                </c:pt>
                <c:pt idx="12">
                  <c:v>2018-1</c:v>
                </c:pt>
                <c:pt idx="13">
                  <c:v>2018-2</c:v>
                </c:pt>
                <c:pt idx="14">
                  <c:v>2018-3</c:v>
                </c:pt>
                <c:pt idx="15">
                  <c:v>2018-4</c:v>
                </c:pt>
                <c:pt idx="16">
                  <c:v>2019-1</c:v>
                </c:pt>
                <c:pt idx="17">
                  <c:v>2019-2</c:v>
                </c:pt>
                <c:pt idx="18">
                  <c:v>2019-3</c:v>
                </c:pt>
                <c:pt idx="19">
                  <c:v>2019-4</c:v>
                </c:pt>
                <c:pt idx="20">
                  <c:v>2020-1</c:v>
                </c:pt>
                <c:pt idx="21">
                  <c:v>2020-2</c:v>
                </c:pt>
                <c:pt idx="22">
                  <c:v>2020-3</c:v>
                </c:pt>
                <c:pt idx="23">
                  <c:v>2020-4</c:v>
                </c:pt>
                <c:pt idx="24">
                  <c:v>2021-1</c:v>
                </c:pt>
              </c:strCache>
            </c:strRef>
          </c:cat>
          <c:val>
            <c:numRef>
              <c:f>'Case-1 No data update '!$E$3:$E$27</c:f>
              <c:numCache>
                <c:formatCode>0.000</c:formatCode>
                <c:ptCount val="25"/>
                <c:pt idx="0">
                  <c:v>1</c:v>
                </c:pt>
                <c:pt idx="1">
                  <c:v>0.96518526142014405</c:v>
                </c:pt>
                <c:pt idx="2">
                  <c:v>0.98241767352874376</c:v>
                </c:pt>
                <c:pt idx="3">
                  <c:v>0.95225606275327956</c:v>
                </c:pt>
                <c:pt idx="4">
                  <c:v>0.9494114931501163</c:v>
                </c:pt>
                <c:pt idx="5">
                  <c:v>0.96794417179417169</c:v>
                </c:pt>
                <c:pt idx="6">
                  <c:v>0.95505584696810075</c:v>
                </c:pt>
                <c:pt idx="7">
                  <c:v>0.97476168206597946</c:v>
                </c:pt>
                <c:pt idx="8">
                  <c:v>1.062106457267445</c:v>
                </c:pt>
                <c:pt idx="9">
                  <c:v>1.045946147751903</c:v>
                </c:pt>
                <c:pt idx="10">
                  <c:v>1.0147463942619366</c:v>
                </c:pt>
                <c:pt idx="11">
                  <c:v>1.0483541076581335</c:v>
                </c:pt>
                <c:pt idx="12">
                  <c:v>1.0699819394268584</c:v>
                </c:pt>
                <c:pt idx="13">
                  <c:v>1.0342359375596961</c:v>
                </c:pt>
                <c:pt idx="14">
                  <c:v>0.98729393524089448</c:v>
                </c:pt>
                <c:pt idx="15">
                  <c:v>0.99669052737827846</c:v>
                </c:pt>
                <c:pt idx="16">
                  <c:v>1</c:v>
                </c:pt>
                <c:pt idx="17">
                  <c:v>0.94730437188889971</c:v>
                </c:pt>
                <c:pt idx="18">
                  <c:v>0.97399976935760479</c:v>
                </c:pt>
                <c:pt idx="19">
                  <c:v>1.017711161507421</c:v>
                </c:pt>
                <c:pt idx="20">
                  <c:v>1.0037934209602306</c:v>
                </c:pt>
                <c:pt idx="21">
                  <c:v>1.0395534703644376</c:v>
                </c:pt>
                <c:pt idx="22">
                  <c:v>1.0753135197686454</c:v>
                </c:pt>
                <c:pt idx="23">
                  <c:v>1.1110735691728544</c:v>
                </c:pt>
                <c:pt idx="24">
                  <c:v>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2EA-4D8E-8AD1-1A6852ABD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87232"/>
        <c:axId val="80288768"/>
      </c:lineChart>
      <c:catAx>
        <c:axId val="8028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88768"/>
        <c:crosses val="autoZero"/>
        <c:auto val="1"/>
        <c:lblAlgn val="ctr"/>
        <c:lblOffset val="100"/>
        <c:noMultiLvlLbl val="0"/>
      </c:catAx>
      <c:valAx>
        <c:axId val="80288768"/>
        <c:scaling>
          <c:orientation val="minMax"/>
          <c:min val="0.85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8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'Case-2 Historical data updated'!$B$2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'Case-2 Historical data updated'!$A$3:$A$27</c:f>
              <c:strCache>
                <c:ptCount val="25"/>
                <c:pt idx="0">
                  <c:v>2015-1</c:v>
                </c:pt>
                <c:pt idx="1">
                  <c:v>2015-2</c:v>
                </c:pt>
                <c:pt idx="2">
                  <c:v>2015-3</c:v>
                </c:pt>
                <c:pt idx="3">
                  <c:v>2015-4</c:v>
                </c:pt>
                <c:pt idx="4">
                  <c:v>2016-1</c:v>
                </c:pt>
                <c:pt idx="5">
                  <c:v>2016-2</c:v>
                </c:pt>
                <c:pt idx="6">
                  <c:v>2016-3</c:v>
                </c:pt>
                <c:pt idx="7">
                  <c:v>2016-4</c:v>
                </c:pt>
                <c:pt idx="8">
                  <c:v>2017-1</c:v>
                </c:pt>
                <c:pt idx="9">
                  <c:v>2017-2</c:v>
                </c:pt>
                <c:pt idx="10">
                  <c:v>2017-3</c:v>
                </c:pt>
                <c:pt idx="11">
                  <c:v>2017-4</c:v>
                </c:pt>
                <c:pt idx="12">
                  <c:v>2018-1</c:v>
                </c:pt>
                <c:pt idx="13">
                  <c:v>2018-2</c:v>
                </c:pt>
                <c:pt idx="14">
                  <c:v>2018-3</c:v>
                </c:pt>
                <c:pt idx="15">
                  <c:v>2018-4</c:v>
                </c:pt>
                <c:pt idx="16">
                  <c:v>2019-1</c:v>
                </c:pt>
                <c:pt idx="17">
                  <c:v>2019-2</c:v>
                </c:pt>
                <c:pt idx="18">
                  <c:v>2019-3</c:v>
                </c:pt>
                <c:pt idx="19">
                  <c:v>2019-4</c:v>
                </c:pt>
                <c:pt idx="20">
                  <c:v>2020-1</c:v>
                </c:pt>
                <c:pt idx="21">
                  <c:v>2020-2</c:v>
                </c:pt>
                <c:pt idx="22">
                  <c:v>2020-3</c:v>
                </c:pt>
                <c:pt idx="23">
                  <c:v>2020-4</c:v>
                </c:pt>
                <c:pt idx="24">
                  <c:v>2021-1</c:v>
                </c:pt>
              </c:strCache>
            </c:strRef>
          </c:cat>
          <c:val>
            <c:numRef>
              <c:f>'Case-2 Historical data updated'!$B$3:$B$27</c:f>
              <c:numCache>
                <c:formatCode>0.000</c:formatCode>
                <c:ptCount val="25"/>
                <c:pt idx="0">
                  <c:v>1</c:v>
                </c:pt>
                <c:pt idx="1">
                  <c:v>0.96518526142014405</c:v>
                </c:pt>
                <c:pt idx="2">
                  <c:v>0.98241767352874376</c:v>
                </c:pt>
                <c:pt idx="3">
                  <c:v>0.95225606275327956</c:v>
                </c:pt>
                <c:pt idx="4">
                  <c:v>0.9494114931501163</c:v>
                </c:pt>
                <c:pt idx="5">
                  <c:v>0.96794417179417169</c:v>
                </c:pt>
                <c:pt idx="6">
                  <c:v>0.95505584696810075</c:v>
                </c:pt>
                <c:pt idx="7">
                  <c:v>0.97476168206597946</c:v>
                </c:pt>
                <c:pt idx="8">
                  <c:v>1.062106457267445</c:v>
                </c:pt>
                <c:pt idx="9">
                  <c:v>1.045946147751903</c:v>
                </c:pt>
                <c:pt idx="10">
                  <c:v>1.0147463942619366</c:v>
                </c:pt>
                <c:pt idx="11">
                  <c:v>1.0483541076581335</c:v>
                </c:pt>
                <c:pt idx="12">
                  <c:v>1.0699819394268584</c:v>
                </c:pt>
                <c:pt idx="13">
                  <c:v>1.0342359375596961</c:v>
                </c:pt>
                <c:pt idx="14">
                  <c:v>0.98729393524089448</c:v>
                </c:pt>
                <c:pt idx="15">
                  <c:v>0.99669052737827846</c:v>
                </c:pt>
                <c:pt idx="16">
                  <c:v>1.1000000000000001</c:v>
                </c:pt>
                <c:pt idx="17">
                  <c:v>1.0420348090777898</c:v>
                </c:pt>
                <c:pt idx="18">
                  <c:v>1.0713997462933653</c:v>
                </c:pt>
                <c:pt idx="19">
                  <c:v>1.1194822776581632</c:v>
                </c:pt>
                <c:pt idx="20">
                  <c:v>1.1041727630562537</c:v>
                </c:pt>
                <c:pt idx="21">
                  <c:v>1.1435088174008814</c:v>
                </c:pt>
                <c:pt idx="22">
                  <c:v>1.18284487174551</c:v>
                </c:pt>
                <c:pt idx="23">
                  <c:v>1.22218092609014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6F0-4C73-AE60-54415AF80214}"/>
            </c:ext>
          </c:extLst>
        </c:ser>
        <c:ser>
          <c:idx val="1"/>
          <c:order val="1"/>
          <c:tx>
            <c:strRef>
              <c:f>'Case-2 Historical data updated'!$C$2</c:f>
              <c:strCache>
                <c:ptCount val="1"/>
                <c:pt idx="0">
                  <c:v>Production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'Case-2 Historical data updated'!$A$3:$A$27</c:f>
              <c:strCache>
                <c:ptCount val="25"/>
                <c:pt idx="0">
                  <c:v>2015-1</c:v>
                </c:pt>
                <c:pt idx="1">
                  <c:v>2015-2</c:v>
                </c:pt>
                <c:pt idx="2">
                  <c:v>2015-3</c:v>
                </c:pt>
                <c:pt idx="3">
                  <c:v>2015-4</c:v>
                </c:pt>
                <c:pt idx="4">
                  <c:v>2016-1</c:v>
                </c:pt>
                <c:pt idx="5">
                  <c:v>2016-2</c:v>
                </c:pt>
                <c:pt idx="6">
                  <c:v>2016-3</c:v>
                </c:pt>
                <c:pt idx="7">
                  <c:v>2016-4</c:v>
                </c:pt>
                <c:pt idx="8">
                  <c:v>2017-1</c:v>
                </c:pt>
                <c:pt idx="9">
                  <c:v>2017-2</c:v>
                </c:pt>
                <c:pt idx="10">
                  <c:v>2017-3</c:v>
                </c:pt>
                <c:pt idx="11">
                  <c:v>2017-4</c:v>
                </c:pt>
                <c:pt idx="12">
                  <c:v>2018-1</c:v>
                </c:pt>
                <c:pt idx="13">
                  <c:v>2018-2</c:v>
                </c:pt>
                <c:pt idx="14">
                  <c:v>2018-3</c:v>
                </c:pt>
                <c:pt idx="15">
                  <c:v>2018-4</c:v>
                </c:pt>
                <c:pt idx="16">
                  <c:v>2019-1</c:v>
                </c:pt>
                <c:pt idx="17">
                  <c:v>2019-2</c:v>
                </c:pt>
                <c:pt idx="18">
                  <c:v>2019-3</c:v>
                </c:pt>
                <c:pt idx="19">
                  <c:v>2019-4</c:v>
                </c:pt>
                <c:pt idx="20">
                  <c:v>2020-1</c:v>
                </c:pt>
                <c:pt idx="21">
                  <c:v>2020-2</c:v>
                </c:pt>
                <c:pt idx="22">
                  <c:v>2020-3</c:v>
                </c:pt>
                <c:pt idx="23">
                  <c:v>2020-4</c:v>
                </c:pt>
                <c:pt idx="24">
                  <c:v>2021-1</c:v>
                </c:pt>
              </c:strCache>
            </c:strRef>
          </c:cat>
          <c:val>
            <c:numRef>
              <c:f>'Case-2 Historical data updated'!$C$3:$C$27</c:f>
              <c:numCache>
                <c:formatCode>0.000</c:formatCode>
                <c:ptCount val="25"/>
                <c:pt idx="16">
                  <c:v>1</c:v>
                </c:pt>
                <c:pt idx="17">
                  <c:v>0.97</c:v>
                </c:pt>
                <c:pt idx="18">
                  <c:v>1.01</c:v>
                </c:pt>
                <c:pt idx="19">
                  <c:v>0.99</c:v>
                </c:pt>
                <c:pt idx="20">
                  <c:v>1.04</c:v>
                </c:pt>
                <c:pt idx="21">
                  <c:v>1.06</c:v>
                </c:pt>
                <c:pt idx="22">
                  <c:v>1.0009999999999999</c:v>
                </c:pt>
                <c:pt idx="23">
                  <c:v>1.0109999999999999</c:v>
                </c:pt>
                <c:pt idx="24">
                  <c:v>0.95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F0-4C73-AE60-54415AF80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38944"/>
        <c:axId val="80340480"/>
      </c:lineChart>
      <c:catAx>
        <c:axId val="8033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40480"/>
        <c:crosses val="autoZero"/>
        <c:auto val="1"/>
        <c:lblAlgn val="ctr"/>
        <c:lblOffset val="100"/>
        <c:noMultiLvlLbl val="0"/>
      </c:catAx>
      <c:valAx>
        <c:axId val="80340480"/>
        <c:scaling>
          <c:orientation val="minMax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3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Final</a:t>
            </a:r>
            <a:r>
              <a:rPr lang="en-US" baseline="0"/>
              <a:t> index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'Case-2 Historical data updated'!$B$2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'Case-2 Historical data updated'!$A$3:$A$27</c:f>
              <c:strCache>
                <c:ptCount val="25"/>
                <c:pt idx="0">
                  <c:v>2015-1</c:v>
                </c:pt>
                <c:pt idx="1">
                  <c:v>2015-2</c:v>
                </c:pt>
                <c:pt idx="2">
                  <c:v>2015-3</c:v>
                </c:pt>
                <c:pt idx="3">
                  <c:v>2015-4</c:v>
                </c:pt>
                <c:pt idx="4">
                  <c:v>2016-1</c:v>
                </c:pt>
                <c:pt idx="5">
                  <c:v>2016-2</c:v>
                </c:pt>
                <c:pt idx="6">
                  <c:v>2016-3</c:v>
                </c:pt>
                <c:pt idx="7">
                  <c:v>2016-4</c:v>
                </c:pt>
                <c:pt idx="8">
                  <c:v>2017-1</c:v>
                </c:pt>
                <c:pt idx="9">
                  <c:v>2017-2</c:v>
                </c:pt>
                <c:pt idx="10">
                  <c:v>2017-3</c:v>
                </c:pt>
                <c:pt idx="11">
                  <c:v>2017-4</c:v>
                </c:pt>
                <c:pt idx="12">
                  <c:v>2018-1</c:v>
                </c:pt>
                <c:pt idx="13">
                  <c:v>2018-2</c:v>
                </c:pt>
                <c:pt idx="14">
                  <c:v>2018-3</c:v>
                </c:pt>
                <c:pt idx="15">
                  <c:v>2018-4</c:v>
                </c:pt>
                <c:pt idx="16">
                  <c:v>2019-1</c:v>
                </c:pt>
                <c:pt idx="17">
                  <c:v>2019-2</c:v>
                </c:pt>
                <c:pt idx="18">
                  <c:v>2019-3</c:v>
                </c:pt>
                <c:pt idx="19">
                  <c:v>2019-4</c:v>
                </c:pt>
                <c:pt idx="20">
                  <c:v>2020-1</c:v>
                </c:pt>
                <c:pt idx="21">
                  <c:v>2020-2</c:v>
                </c:pt>
                <c:pt idx="22">
                  <c:v>2020-3</c:v>
                </c:pt>
                <c:pt idx="23">
                  <c:v>2020-4</c:v>
                </c:pt>
                <c:pt idx="24">
                  <c:v>2021-1</c:v>
                </c:pt>
              </c:strCache>
            </c:strRef>
          </c:cat>
          <c:val>
            <c:numRef>
              <c:f>'Case-2 Historical data updated'!$B$3:$B$27</c:f>
              <c:numCache>
                <c:formatCode>0.000</c:formatCode>
                <c:ptCount val="25"/>
                <c:pt idx="0">
                  <c:v>1</c:v>
                </c:pt>
                <c:pt idx="1">
                  <c:v>0.96518526142014405</c:v>
                </c:pt>
                <c:pt idx="2">
                  <c:v>0.98241767352874376</c:v>
                </c:pt>
                <c:pt idx="3">
                  <c:v>0.95225606275327956</c:v>
                </c:pt>
                <c:pt idx="4">
                  <c:v>0.9494114931501163</c:v>
                </c:pt>
                <c:pt idx="5">
                  <c:v>0.96794417179417169</c:v>
                </c:pt>
                <c:pt idx="6">
                  <c:v>0.95505584696810075</c:v>
                </c:pt>
                <c:pt idx="7">
                  <c:v>0.97476168206597946</c:v>
                </c:pt>
                <c:pt idx="8">
                  <c:v>1.062106457267445</c:v>
                </c:pt>
                <c:pt idx="9">
                  <c:v>1.045946147751903</c:v>
                </c:pt>
                <c:pt idx="10">
                  <c:v>1.0147463942619366</c:v>
                </c:pt>
                <c:pt idx="11">
                  <c:v>1.0483541076581335</c:v>
                </c:pt>
                <c:pt idx="12">
                  <c:v>1.0699819394268584</c:v>
                </c:pt>
                <c:pt idx="13">
                  <c:v>1.0342359375596961</c:v>
                </c:pt>
                <c:pt idx="14">
                  <c:v>0.98729393524089448</c:v>
                </c:pt>
                <c:pt idx="15">
                  <c:v>0.99669052737827846</c:v>
                </c:pt>
                <c:pt idx="16">
                  <c:v>1.1000000000000001</c:v>
                </c:pt>
                <c:pt idx="17">
                  <c:v>1.0420348090777898</c:v>
                </c:pt>
                <c:pt idx="18">
                  <c:v>1.0713997462933653</c:v>
                </c:pt>
                <c:pt idx="19">
                  <c:v>1.1194822776581632</c:v>
                </c:pt>
                <c:pt idx="20">
                  <c:v>1.1041727630562537</c:v>
                </c:pt>
                <c:pt idx="21">
                  <c:v>1.1435088174008814</c:v>
                </c:pt>
                <c:pt idx="22">
                  <c:v>1.18284487174551</c:v>
                </c:pt>
                <c:pt idx="23">
                  <c:v>1.22218092609014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1B-452E-9C97-FCDF9B2B6961}"/>
            </c:ext>
          </c:extLst>
        </c:ser>
        <c:ser>
          <c:idx val="1"/>
          <c:order val="1"/>
          <c:tx>
            <c:strRef>
              <c:f>'Case-2 Historical data updated'!$D$2</c:f>
              <c:strCache>
                <c:ptCount val="1"/>
                <c:pt idx="0">
                  <c:v>UVI_1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'Case-2 Historical data updated'!$A$3:$A$27</c:f>
              <c:strCache>
                <c:ptCount val="25"/>
                <c:pt idx="0">
                  <c:v>2015-1</c:v>
                </c:pt>
                <c:pt idx="1">
                  <c:v>2015-2</c:v>
                </c:pt>
                <c:pt idx="2">
                  <c:v>2015-3</c:v>
                </c:pt>
                <c:pt idx="3">
                  <c:v>2015-4</c:v>
                </c:pt>
                <c:pt idx="4">
                  <c:v>2016-1</c:v>
                </c:pt>
                <c:pt idx="5">
                  <c:v>2016-2</c:v>
                </c:pt>
                <c:pt idx="6">
                  <c:v>2016-3</c:v>
                </c:pt>
                <c:pt idx="7">
                  <c:v>2016-4</c:v>
                </c:pt>
                <c:pt idx="8">
                  <c:v>2017-1</c:v>
                </c:pt>
                <c:pt idx="9">
                  <c:v>2017-2</c:v>
                </c:pt>
                <c:pt idx="10">
                  <c:v>2017-3</c:v>
                </c:pt>
                <c:pt idx="11">
                  <c:v>2017-4</c:v>
                </c:pt>
                <c:pt idx="12">
                  <c:v>2018-1</c:v>
                </c:pt>
                <c:pt idx="13">
                  <c:v>2018-2</c:v>
                </c:pt>
                <c:pt idx="14">
                  <c:v>2018-3</c:v>
                </c:pt>
                <c:pt idx="15">
                  <c:v>2018-4</c:v>
                </c:pt>
                <c:pt idx="16">
                  <c:v>2019-1</c:v>
                </c:pt>
                <c:pt idx="17">
                  <c:v>2019-2</c:v>
                </c:pt>
                <c:pt idx="18">
                  <c:v>2019-3</c:v>
                </c:pt>
                <c:pt idx="19">
                  <c:v>2019-4</c:v>
                </c:pt>
                <c:pt idx="20">
                  <c:v>2020-1</c:v>
                </c:pt>
                <c:pt idx="21">
                  <c:v>2020-2</c:v>
                </c:pt>
                <c:pt idx="22">
                  <c:v>2020-3</c:v>
                </c:pt>
                <c:pt idx="23">
                  <c:v>2020-4</c:v>
                </c:pt>
                <c:pt idx="24">
                  <c:v>2021-1</c:v>
                </c:pt>
              </c:strCache>
            </c:strRef>
          </c:cat>
          <c:val>
            <c:numRef>
              <c:f>'Case-2 Historical data updated'!$D$3:$D$27</c:f>
              <c:numCache>
                <c:formatCode>0.000</c:formatCode>
                <c:ptCount val="25"/>
                <c:pt idx="0">
                  <c:v>1</c:v>
                </c:pt>
                <c:pt idx="1">
                  <c:v>0.96518526142014405</c:v>
                </c:pt>
                <c:pt idx="2">
                  <c:v>0.98241767352874376</c:v>
                </c:pt>
                <c:pt idx="3">
                  <c:v>0.95225606275327956</c:v>
                </c:pt>
                <c:pt idx="4">
                  <c:v>0.9494114931501163</c:v>
                </c:pt>
                <c:pt idx="5">
                  <c:v>0.96794417179417169</c:v>
                </c:pt>
                <c:pt idx="6">
                  <c:v>0.95505584696810075</c:v>
                </c:pt>
                <c:pt idx="7">
                  <c:v>0.97476168206597946</c:v>
                </c:pt>
                <c:pt idx="8">
                  <c:v>1.062106457267445</c:v>
                </c:pt>
                <c:pt idx="9">
                  <c:v>1.045946147751903</c:v>
                </c:pt>
                <c:pt idx="10">
                  <c:v>1.0147463942619366</c:v>
                </c:pt>
                <c:pt idx="11">
                  <c:v>1.0483541076581335</c:v>
                </c:pt>
                <c:pt idx="12">
                  <c:v>1.0699819394268584</c:v>
                </c:pt>
                <c:pt idx="13">
                  <c:v>1.0342359375596961</c:v>
                </c:pt>
                <c:pt idx="14">
                  <c:v>0.98729393524089448</c:v>
                </c:pt>
                <c:pt idx="15">
                  <c:v>0.99669052737827846</c:v>
                </c:pt>
                <c:pt idx="16">
                  <c:v>1.1000000000000001</c:v>
                </c:pt>
                <c:pt idx="17">
                  <c:v>1.0669999999999999</c:v>
                </c:pt>
                <c:pt idx="18">
                  <c:v>1.1110000000000002</c:v>
                </c:pt>
                <c:pt idx="19">
                  <c:v>1.089</c:v>
                </c:pt>
                <c:pt idx="20">
                  <c:v>1.1440000000000001</c:v>
                </c:pt>
                <c:pt idx="21">
                  <c:v>1.1660000000000001</c:v>
                </c:pt>
                <c:pt idx="22">
                  <c:v>1.1011</c:v>
                </c:pt>
                <c:pt idx="23">
                  <c:v>1.1121000000000001</c:v>
                </c:pt>
                <c:pt idx="24">
                  <c:v>1.0449999999999999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1B-452E-9C97-FCDF9B2B6961}"/>
            </c:ext>
          </c:extLst>
        </c:ser>
        <c:ser>
          <c:idx val="2"/>
          <c:order val="2"/>
          <c:tx>
            <c:strRef>
              <c:f>'Case-2 Historical data updated'!$E$2</c:f>
              <c:strCache>
                <c:ptCount val="1"/>
                <c:pt idx="0">
                  <c:v>UVI_2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'Case-2 Historical data updated'!$A$3:$A$27</c:f>
              <c:strCache>
                <c:ptCount val="25"/>
                <c:pt idx="0">
                  <c:v>2015-1</c:v>
                </c:pt>
                <c:pt idx="1">
                  <c:v>2015-2</c:v>
                </c:pt>
                <c:pt idx="2">
                  <c:v>2015-3</c:v>
                </c:pt>
                <c:pt idx="3">
                  <c:v>2015-4</c:v>
                </c:pt>
                <c:pt idx="4">
                  <c:v>2016-1</c:v>
                </c:pt>
                <c:pt idx="5">
                  <c:v>2016-2</c:v>
                </c:pt>
                <c:pt idx="6">
                  <c:v>2016-3</c:v>
                </c:pt>
                <c:pt idx="7">
                  <c:v>2016-4</c:v>
                </c:pt>
                <c:pt idx="8">
                  <c:v>2017-1</c:v>
                </c:pt>
                <c:pt idx="9">
                  <c:v>2017-2</c:v>
                </c:pt>
                <c:pt idx="10">
                  <c:v>2017-3</c:v>
                </c:pt>
                <c:pt idx="11">
                  <c:v>2017-4</c:v>
                </c:pt>
                <c:pt idx="12">
                  <c:v>2018-1</c:v>
                </c:pt>
                <c:pt idx="13">
                  <c:v>2018-2</c:v>
                </c:pt>
                <c:pt idx="14">
                  <c:v>2018-3</c:v>
                </c:pt>
                <c:pt idx="15">
                  <c:v>2018-4</c:v>
                </c:pt>
                <c:pt idx="16">
                  <c:v>2019-1</c:v>
                </c:pt>
                <c:pt idx="17">
                  <c:v>2019-2</c:v>
                </c:pt>
                <c:pt idx="18">
                  <c:v>2019-3</c:v>
                </c:pt>
                <c:pt idx="19">
                  <c:v>2019-4</c:v>
                </c:pt>
                <c:pt idx="20">
                  <c:v>2020-1</c:v>
                </c:pt>
                <c:pt idx="21">
                  <c:v>2020-2</c:v>
                </c:pt>
                <c:pt idx="22">
                  <c:v>2020-3</c:v>
                </c:pt>
                <c:pt idx="23">
                  <c:v>2020-4</c:v>
                </c:pt>
                <c:pt idx="24">
                  <c:v>2021-1</c:v>
                </c:pt>
              </c:strCache>
            </c:strRef>
          </c:cat>
          <c:val>
            <c:numRef>
              <c:f>'Case-2 Historical data updated'!$E$3:$E$27</c:f>
              <c:numCache>
                <c:formatCode>0.000</c:formatCode>
                <c:ptCount val="25"/>
                <c:pt idx="0">
                  <c:v>1</c:v>
                </c:pt>
                <c:pt idx="1">
                  <c:v>0.96518526142014405</c:v>
                </c:pt>
                <c:pt idx="2">
                  <c:v>0.98241767352874376</c:v>
                </c:pt>
                <c:pt idx="3">
                  <c:v>0.95225606275327956</c:v>
                </c:pt>
                <c:pt idx="4">
                  <c:v>0.9494114931501163</c:v>
                </c:pt>
                <c:pt idx="5">
                  <c:v>0.96794417179417169</c:v>
                </c:pt>
                <c:pt idx="6">
                  <c:v>0.95505584696810075</c:v>
                </c:pt>
                <c:pt idx="7">
                  <c:v>0.97476168206597946</c:v>
                </c:pt>
                <c:pt idx="8">
                  <c:v>1.062106457267445</c:v>
                </c:pt>
                <c:pt idx="9">
                  <c:v>1.045946147751903</c:v>
                </c:pt>
                <c:pt idx="10">
                  <c:v>1.0147463942619366</c:v>
                </c:pt>
                <c:pt idx="11">
                  <c:v>1.0483541076581335</c:v>
                </c:pt>
                <c:pt idx="12">
                  <c:v>1.0699819394268584</c:v>
                </c:pt>
                <c:pt idx="13">
                  <c:v>1.0342359375596961</c:v>
                </c:pt>
                <c:pt idx="14">
                  <c:v>0.98729393524089448</c:v>
                </c:pt>
                <c:pt idx="15">
                  <c:v>0.99669052737827846</c:v>
                </c:pt>
                <c:pt idx="16">
                  <c:v>1</c:v>
                </c:pt>
                <c:pt idx="17">
                  <c:v>0.97</c:v>
                </c:pt>
                <c:pt idx="18">
                  <c:v>1.01</c:v>
                </c:pt>
                <c:pt idx="19">
                  <c:v>0.99</c:v>
                </c:pt>
                <c:pt idx="20">
                  <c:v>1.04</c:v>
                </c:pt>
                <c:pt idx="21">
                  <c:v>1.06</c:v>
                </c:pt>
                <c:pt idx="22">
                  <c:v>1.0009999999999999</c:v>
                </c:pt>
                <c:pt idx="23">
                  <c:v>1.0109999999999999</c:v>
                </c:pt>
                <c:pt idx="24">
                  <c:v>0.95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1B-452E-9C97-FCDF9B2B6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56096"/>
        <c:axId val="80357632"/>
      </c:lineChart>
      <c:catAx>
        <c:axId val="8035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57632"/>
        <c:crosses val="autoZero"/>
        <c:auto val="1"/>
        <c:lblAlgn val="ctr"/>
        <c:lblOffset val="100"/>
        <c:noMultiLvlLbl val="0"/>
      </c:catAx>
      <c:valAx>
        <c:axId val="80357632"/>
        <c:scaling>
          <c:orientation val="minMax"/>
          <c:min val="0.85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5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38100</xdr:rowOff>
    </xdr:from>
    <xdr:to>
      <xdr:col>14</xdr:col>
      <xdr:colOff>252412</xdr:colOff>
      <xdr:row>22</xdr:row>
      <xdr:rowOff>52387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4F329645-8AF3-49B9-B128-E3BC76B0E6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27</xdr:row>
      <xdr:rowOff>104775</xdr:rowOff>
    </xdr:from>
    <xdr:to>
      <xdr:col>8</xdr:col>
      <xdr:colOff>38100</xdr:colOff>
      <xdr:row>27</xdr:row>
      <xdr:rowOff>114300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91F2D442-E6FC-45D8-91FF-4CB32A6AB3AE}"/>
            </a:ext>
          </a:extLst>
        </xdr:cNvPr>
        <xdr:cNvCxnSpPr/>
      </xdr:nvCxnSpPr>
      <xdr:spPr>
        <a:xfrm>
          <a:off x="4381500" y="5248275"/>
          <a:ext cx="6477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581025</xdr:colOff>
      <xdr:row>28</xdr:row>
      <xdr:rowOff>28575</xdr:rowOff>
    </xdr:from>
    <xdr:to>
      <xdr:col>8</xdr:col>
      <xdr:colOff>581025</xdr:colOff>
      <xdr:row>31</xdr:row>
      <xdr:rowOff>28575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xmlns="" id="{79F379AB-67C7-4D30-8B1C-EAD9340C36AE}"/>
            </a:ext>
          </a:extLst>
        </xdr:cNvPr>
        <xdr:cNvCxnSpPr/>
      </xdr:nvCxnSpPr>
      <xdr:spPr>
        <a:xfrm>
          <a:off x="5572125" y="5362575"/>
          <a:ext cx="0" cy="571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295274</xdr:colOff>
      <xdr:row>28</xdr:row>
      <xdr:rowOff>47625</xdr:rowOff>
    </xdr:from>
    <xdr:to>
      <xdr:col>7</xdr:col>
      <xdr:colOff>495299</xdr:colOff>
      <xdr:row>34</xdr:row>
      <xdr:rowOff>180975</xdr:rowOff>
    </xdr:to>
    <xdr:cxnSp macro="">
      <xdr:nvCxnSpPr>
        <xdr:cNvPr id="10" name="Connector: Elbow 9">
          <a:extLst>
            <a:ext uri="{FF2B5EF4-FFF2-40B4-BE49-F238E27FC236}">
              <a16:creationId xmlns:a16="http://schemas.microsoft.com/office/drawing/2014/main" xmlns="" id="{EB56A077-1CD2-4178-9CDF-EDED8E451399}"/>
            </a:ext>
          </a:extLst>
        </xdr:cNvPr>
        <xdr:cNvCxnSpPr/>
      </xdr:nvCxnSpPr>
      <xdr:spPr>
        <a:xfrm rot="16200000" flipH="1">
          <a:off x="3833812" y="5614987"/>
          <a:ext cx="1276350" cy="809625"/>
        </a:xfrm>
        <a:prstGeom prst="bentConnector3">
          <a:avLst>
            <a:gd name="adj1" fmla="val 10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571500</xdr:colOff>
      <xdr:row>32</xdr:row>
      <xdr:rowOff>19050</xdr:rowOff>
    </xdr:from>
    <xdr:to>
      <xdr:col>8</xdr:col>
      <xdr:colOff>581025</xdr:colOff>
      <xdr:row>34</xdr:row>
      <xdr:rowOff>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xmlns="" id="{7843EC53-A71E-4BE3-92DF-DF790B8B16A5}"/>
            </a:ext>
          </a:extLst>
        </xdr:cNvPr>
        <xdr:cNvCxnSpPr/>
      </xdr:nvCxnSpPr>
      <xdr:spPr>
        <a:xfrm flipH="1">
          <a:off x="5562600" y="6115050"/>
          <a:ext cx="9525" cy="361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566737</xdr:colOff>
      <xdr:row>0</xdr:row>
      <xdr:rowOff>90487</xdr:rowOff>
    </xdr:from>
    <xdr:to>
      <xdr:col>23</xdr:col>
      <xdr:colOff>123825</xdr:colOff>
      <xdr:row>22</xdr:row>
      <xdr:rowOff>9525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xmlns="" id="{D6678C13-0D53-47D8-9501-26BB22C54D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600075</xdr:colOff>
      <xdr:row>28</xdr:row>
      <xdr:rowOff>180975</xdr:rowOff>
    </xdr:from>
    <xdr:to>
      <xdr:col>3</xdr:col>
      <xdr:colOff>295275</xdr:colOff>
      <xdr:row>30</xdr:row>
      <xdr:rowOff>171450</xdr:rowOff>
    </xdr:to>
    <xdr:sp macro="" textlink="">
      <xdr:nvSpPr>
        <xdr:cNvPr id="2" name="Rektangel 1"/>
        <xdr:cNvSpPr/>
      </xdr:nvSpPr>
      <xdr:spPr>
        <a:xfrm>
          <a:off x="1209675" y="5514975"/>
          <a:ext cx="1028700" cy="3714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2019 + 2020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304800</xdr:colOff>
      <xdr:row>35</xdr:row>
      <xdr:rowOff>180975</xdr:rowOff>
    </xdr:to>
    <xdr:sp macro="" textlink="">
      <xdr:nvSpPr>
        <xdr:cNvPr id="9" name="Rektangel 8"/>
        <xdr:cNvSpPr/>
      </xdr:nvSpPr>
      <xdr:spPr>
        <a:xfrm>
          <a:off x="1219200" y="6477000"/>
          <a:ext cx="1028700" cy="3714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/>
            <a:t>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376236</xdr:colOff>
      <xdr:row>2</xdr:row>
      <xdr:rowOff>80961</xdr:rowOff>
    </xdr:from>
    <xdr:to>
      <xdr:col>13</xdr:col>
      <xdr:colOff>304799</xdr:colOff>
      <xdr:row>23</xdr:row>
      <xdr:rowOff>104774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BA1FB3F6-062C-43FF-9A54-C800ABFA12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576262</xdr:colOff>
      <xdr:row>2</xdr:row>
      <xdr:rowOff>80962</xdr:rowOff>
    </xdr:from>
    <xdr:to>
      <xdr:col>23</xdr:col>
      <xdr:colOff>247650</xdr:colOff>
      <xdr:row>23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D2715077-6380-420A-84B9-A6D2C9A7CD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abSelected="1" topLeftCell="A4" workbookViewId="0">
      <selection activeCell="I28" sqref="I28"/>
    </sheetView>
  </sheetViews>
  <sheetFormatPr defaultRowHeight="15" x14ac:dyDescent="0.25"/>
  <cols>
    <col min="3" max="3" width="10.85546875" customWidth="1"/>
    <col min="9" max="9" width="18.28515625" bestFit="1" customWidth="1"/>
  </cols>
  <sheetData>
    <row r="2" spans="1:5" x14ac:dyDescent="0.25">
      <c r="A2" t="s">
        <v>0</v>
      </c>
      <c r="B2" t="s">
        <v>26</v>
      </c>
      <c r="C2" t="s">
        <v>27</v>
      </c>
      <c r="D2" s="2" t="s">
        <v>28</v>
      </c>
      <c r="E2" t="s">
        <v>29</v>
      </c>
    </row>
    <row r="3" spans="1:5" x14ac:dyDescent="0.25">
      <c r="A3" t="s">
        <v>22</v>
      </c>
      <c r="B3" s="1">
        <v>1</v>
      </c>
      <c r="C3" s="1"/>
      <c r="D3" s="3">
        <f>B3</f>
        <v>1</v>
      </c>
      <c r="E3" s="1">
        <f>B3</f>
        <v>1</v>
      </c>
    </row>
    <row r="4" spans="1:5" x14ac:dyDescent="0.25">
      <c r="A4" t="s">
        <v>23</v>
      </c>
      <c r="B4" s="1">
        <v>0.96518526142014405</v>
      </c>
      <c r="C4" s="1"/>
      <c r="D4" s="3">
        <f t="shared" ref="D4:D17" si="0">B4</f>
        <v>0.96518526142014405</v>
      </c>
      <c r="E4" s="1">
        <f t="shared" ref="E4:E18" si="1">B4</f>
        <v>0.96518526142014405</v>
      </c>
    </row>
    <row r="5" spans="1:5" x14ac:dyDescent="0.25">
      <c r="A5" t="s">
        <v>24</v>
      </c>
      <c r="B5" s="1">
        <v>0.98241767352874376</v>
      </c>
      <c r="C5" s="1"/>
      <c r="D5" s="3">
        <f t="shared" si="0"/>
        <v>0.98241767352874376</v>
      </c>
      <c r="E5" s="1">
        <f t="shared" si="1"/>
        <v>0.98241767352874376</v>
      </c>
    </row>
    <row r="6" spans="1:5" x14ac:dyDescent="0.25">
      <c r="A6" t="s">
        <v>25</v>
      </c>
      <c r="B6" s="1">
        <v>0.95225606275327956</v>
      </c>
      <c r="C6" s="1"/>
      <c r="D6" s="3">
        <f t="shared" si="0"/>
        <v>0.95225606275327956</v>
      </c>
      <c r="E6" s="1">
        <f t="shared" si="1"/>
        <v>0.95225606275327956</v>
      </c>
    </row>
    <row r="7" spans="1:5" x14ac:dyDescent="0.25">
      <c r="A7" t="s">
        <v>21</v>
      </c>
      <c r="B7" s="1">
        <v>0.9494114931501163</v>
      </c>
      <c r="C7" s="1"/>
      <c r="D7" s="3">
        <f t="shared" si="0"/>
        <v>0.9494114931501163</v>
      </c>
      <c r="E7" s="1">
        <f t="shared" si="1"/>
        <v>0.9494114931501163</v>
      </c>
    </row>
    <row r="8" spans="1:5" x14ac:dyDescent="0.25">
      <c r="A8" t="s">
        <v>20</v>
      </c>
      <c r="B8" s="1">
        <v>0.96794417179417169</v>
      </c>
      <c r="C8" s="1"/>
      <c r="D8" s="3">
        <f t="shared" si="0"/>
        <v>0.96794417179417169</v>
      </c>
      <c r="E8" s="1">
        <f t="shared" si="1"/>
        <v>0.96794417179417169</v>
      </c>
    </row>
    <row r="9" spans="1:5" x14ac:dyDescent="0.25">
      <c r="A9" t="s">
        <v>19</v>
      </c>
      <c r="B9" s="1">
        <v>0.95505584696810075</v>
      </c>
      <c r="C9" s="1"/>
      <c r="D9" s="3">
        <f t="shared" si="0"/>
        <v>0.95505584696810075</v>
      </c>
      <c r="E9" s="1">
        <f t="shared" si="1"/>
        <v>0.95505584696810075</v>
      </c>
    </row>
    <row r="10" spans="1:5" x14ac:dyDescent="0.25">
      <c r="A10" t="s">
        <v>18</v>
      </c>
      <c r="B10" s="1">
        <v>0.97476168206597946</v>
      </c>
      <c r="C10" s="1"/>
      <c r="D10" s="3">
        <f t="shared" si="0"/>
        <v>0.97476168206597946</v>
      </c>
      <c r="E10" s="1">
        <f t="shared" si="1"/>
        <v>0.97476168206597946</v>
      </c>
    </row>
    <row r="11" spans="1:5" x14ac:dyDescent="0.25">
      <c r="A11" t="s">
        <v>17</v>
      </c>
      <c r="B11" s="1">
        <v>1.062106457267445</v>
      </c>
      <c r="C11" s="1"/>
      <c r="D11" s="3">
        <f t="shared" si="0"/>
        <v>1.062106457267445</v>
      </c>
      <c r="E11" s="1">
        <f t="shared" si="1"/>
        <v>1.062106457267445</v>
      </c>
    </row>
    <row r="12" spans="1:5" x14ac:dyDescent="0.25">
      <c r="A12" t="s">
        <v>16</v>
      </c>
      <c r="B12" s="1">
        <v>1.045946147751903</v>
      </c>
      <c r="C12" s="1"/>
      <c r="D12" s="3">
        <f t="shared" si="0"/>
        <v>1.045946147751903</v>
      </c>
      <c r="E12" s="1">
        <f t="shared" si="1"/>
        <v>1.045946147751903</v>
      </c>
    </row>
    <row r="13" spans="1:5" x14ac:dyDescent="0.25">
      <c r="A13" t="s">
        <v>15</v>
      </c>
      <c r="B13" s="1">
        <v>1.0147463942619366</v>
      </c>
      <c r="C13" s="1"/>
      <c r="D13" s="3">
        <f t="shared" si="0"/>
        <v>1.0147463942619366</v>
      </c>
      <c r="E13" s="1">
        <f t="shared" si="1"/>
        <v>1.0147463942619366</v>
      </c>
    </row>
    <row r="14" spans="1:5" x14ac:dyDescent="0.25">
      <c r="A14" t="s">
        <v>14</v>
      </c>
      <c r="B14" s="1">
        <v>1.0483541076581335</v>
      </c>
      <c r="C14" s="1"/>
      <c r="D14" s="3">
        <f t="shared" si="0"/>
        <v>1.0483541076581335</v>
      </c>
      <c r="E14" s="1">
        <f t="shared" si="1"/>
        <v>1.0483541076581335</v>
      </c>
    </row>
    <row r="15" spans="1:5" x14ac:dyDescent="0.25">
      <c r="A15" t="s">
        <v>1</v>
      </c>
      <c r="B15" s="1">
        <v>1.0699819394268584</v>
      </c>
      <c r="C15" s="1"/>
      <c r="D15" s="3">
        <f t="shared" si="0"/>
        <v>1.0699819394268584</v>
      </c>
      <c r="E15" s="1">
        <f t="shared" si="1"/>
        <v>1.0699819394268584</v>
      </c>
    </row>
    <row r="16" spans="1:5" x14ac:dyDescent="0.25">
      <c r="A16" t="s">
        <v>2</v>
      </c>
      <c r="B16" s="1">
        <v>1.0342359375596961</v>
      </c>
      <c r="C16" s="1"/>
      <c r="D16" s="3">
        <f t="shared" si="0"/>
        <v>1.0342359375596961</v>
      </c>
      <c r="E16" s="1">
        <f t="shared" si="1"/>
        <v>1.0342359375596961</v>
      </c>
    </row>
    <row r="17" spans="1:12" x14ac:dyDescent="0.25">
      <c r="A17" t="s">
        <v>3</v>
      </c>
      <c r="B17" s="1">
        <v>0.98729393524089448</v>
      </c>
      <c r="C17" s="1"/>
      <c r="D17" s="3">
        <f t="shared" si="0"/>
        <v>0.98729393524089448</v>
      </c>
      <c r="E17" s="1">
        <f t="shared" si="1"/>
        <v>0.98729393524089448</v>
      </c>
    </row>
    <row r="18" spans="1:12" x14ac:dyDescent="0.25">
      <c r="A18" t="s">
        <v>4</v>
      </c>
      <c r="B18" s="1">
        <v>0.99669052737827846</v>
      </c>
      <c r="C18" s="1"/>
      <c r="D18" s="3">
        <f>B18</f>
        <v>0.99669052737827846</v>
      </c>
      <c r="E18" s="1">
        <f t="shared" si="1"/>
        <v>0.99669052737827846</v>
      </c>
    </row>
    <row r="19" spans="1:12" x14ac:dyDescent="0.25">
      <c r="A19" t="s">
        <v>5</v>
      </c>
      <c r="B19" s="1">
        <v>1.1000000000000001</v>
      </c>
      <c r="C19" s="8">
        <f>B19/$B$19</f>
        <v>1</v>
      </c>
      <c r="D19" s="3">
        <f>C19*($B$19/$C$19)</f>
        <v>1.1000000000000001</v>
      </c>
      <c r="E19" s="1">
        <f>C19</f>
        <v>1</v>
      </c>
    </row>
    <row r="20" spans="1:12" x14ac:dyDescent="0.25">
      <c r="A20" t="s">
        <v>6</v>
      </c>
      <c r="B20" s="1">
        <v>1.0420348090777898</v>
      </c>
      <c r="C20" s="8">
        <f t="shared" ref="C20:C26" si="2">B20/$B$19</f>
        <v>0.94730437188889971</v>
      </c>
      <c r="D20" s="3">
        <f t="shared" ref="D20:D27" si="3">C20*($B$19/$C$19)</f>
        <v>1.0420348090777898</v>
      </c>
      <c r="E20" s="1">
        <f t="shared" ref="E20:E27" si="4">C20</f>
        <v>0.94730437188889971</v>
      </c>
    </row>
    <row r="21" spans="1:12" x14ac:dyDescent="0.25">
      <c r="A21" t="s">
        <v>7</v>
      </c>
      <c r="B21" s="1">
        <v>1.0713997462933653</v>
      </c>
      <c r="C21" s="8">
        <f t="shared" si="2"/>
        <v>0.97399976935760479</v>
      </c>
      <c r="D21" s="3">
        <f t="shared" si="3"/>
        <v>1.0713997462933653</v>
      </c>
      <c r="E21" s="1">
        <f t="shared" si="4"/>
        <v>0.97399976935760479</v>
      </c>
    </row>
    <row r="22" spans="1:12" x14ac:dyDescent="0.25">
      <c r="A22" t="s">
        <v>8</v>
      </c>
      <c r="B22" s="1">
        <v>1.1194822776581632</v>
      </c>
      <c r="C22" s="8">
        <f t="shared" si="2"/>
        <v>1.017711161507421</v>
      </c>
      <c r="D22" s="3">
        <f t="shared" si="3"/>
        <v>1.1194822776581632</v>
      </c>
      <c r="E22" s="1">
        <f t="shared" si="4"/>
        <v>1.017711161507421</v>
      </c>
    </row>
    <row r="23" spans="1:12" x14ac:dyDescent="0.25">
      <c r="A23" t="s">
        <v>10</v>
      </c>
      <c r="B23" s="1">
        <v>1.1041727630562537</v>
      </c>
      <c r="C23" s="8">
        <f t="shared" si="2"/>
        <v>1.0037934209602306</v>
      </c>
      <c r="D23" s="3">
        <f t="shared" si="3"/>
        <v>1.1041727630562537</v>
      </c>
      <c r="E23" s="1">
        <f t="shared" si="4"/>
        <v>1.0037934209602306</v>
      </c>
    </row>
    <row r="24" spans="1:12" x14ac:dyDescent="0.25">
      <c r="A24" t="s">
        <v>11</v>
      </c>
      <c r="B24" s="1">
        <v>1.1435088174008814</v>
      </c>
      <c r="C24" s="8">
        <f t="shared" si="2"/>
        <v>1.0395534703644376</v>
      </c>
      <c r="D24" s="3">
        <f t="shared" si="3"/>
        <v>1.1435088174008814</v>
      </c>
      <c r="E24" s="1">
        <f t="shared" si="4"/>
        <v>1.0395534703644376</v>
      </c>
    </row>
    <row r="25" spans="1:12" x14ac:dyDescent="0.25">
      <c r="A25" t="s">
        <v>12</v>
      </c>
      <c r="B25" s="1">
        <v>1.18284487174551</v>
      </c>
      <c r="C25" s="8">
        <f t="shared" si="2"/>
        <v>1.0753135197686454</v>
      </c>
      <c r="D25" s="3">
        <f t="shared" si="3"/>
        <v>1.18284487174551</v>
      </c>
      <c r="E25" s="1">
        <f t="shared" si="4"/>
        <v>1.0753135197686454</v>
      </c>
    </row>
    <row r="26" spans="1:12" x14ac:dyDescent="0.25">
      <c r="A26" t="s">
        <v>9</v>
      </c>
      <c r="B26" s="1">
        <v>1.22218092609014</v>
      </c>
      <c r="C26" s="8">
        <f t="shared" si="2"/>
        <v>1.1110735691728544</v>
      </c>
      <c r="D26" s="3">
        <f t="shared" si="3"/>
        <v>1.22218092609014</v>
      </c>
      <c r="E26" s="1">
        <f t="shared" si="4"/>
        <v>1.1110735691728544</v>
      </c>
      <c r="L26" t="s">
        <v>45</v>
      </c>
    </row>
    <row r="27" spans="1:12" x14ac:dyDescent="0.25">
      <c r="A27" t="s">
        <v>13</v>
      </c>
      <c r="B27" s="1"/>
      <c r="C27" s="8">
        <v>0.98</v>
      </c>
      <c r="D27" s="3">
        <f t="shared" si="3"/>
        <v>1.0780000000000001</v>
      </c>
      <c r="E27" s="1">
        <f t="shared" si="4"/>
        <v>0.98</v>
      </c>
      <c r="L27" t="s">
        <v>46</v>
      </c>
    </row>
    <row r="28" spans="1:12" x14ac:dyDescent="0.25">
      <c r="G28" s="4" t="s">
        <v>26</v>
      </c>
      <c r="I28" s="4" t="s">
        <v>30</v>
      </c>
    </row>
    <row r="30" spans="1:12" x14ac:dyDescent="0.25">
      <c r="A30" t="s">
        <v>48</v>
      </c>
    </row>
    <row r="32" spans="1:12" x14ac:dyDescent="0.25">
      <c r="I32" s="2" t="s">
        <v>27</v>
      </c>
    </row>
    <row r="33" spans="1:9" x14ac:dyDescent="0.25">
      <c r="C33" t="s">
        <v>47</v>
      </c>
    </row>
    <row r="35" spans="1:9" x14ac:dyDescent="0.25">
      <c r="A35" t="s">
        <v>49</v>
      </c>
      <c r="I35" s="5" t="s">
        <v>31</v>
      </c>
    </row>
  </sheetData>
  <phoneticPr fontId="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workbookViewId="0">
      <selection activeCell="N32" sqref="N32"/>
    </sheetView>
  </sheetViews>
  <sheetFormatPr defaultRowHeight="15" x14ac:dyDescent="0.25"/>
  <cols>
    <col min="3" max="3" width="10.85546875" customWidth="1"/>
  </cols>
  <sheetData>
    <row r="2" spans="1:5" x14ac:dyDescent="0.25">
      <c r="A2" t="s">
        <v>0</v>
      </c>
      <c r="B2" t="s">
        <v>26</v>
      </c>
      <c r="C2" t="s">
        <v>27</v>
      </c>
      <c r="D2" s="2" t="s">
        <v>28</v>
      </c>
      <c r="E2" t="s">
        <v>29</v>
      </c>
    </row>
    <row r="3" spans="1:5" x14ac:dyDescent="0.25">
      <c r="A3" t="s">
        <v>22</v>
      </c>
      <c r="B3" s="1">
        <v>1</v>
      </c>
      <c r="C3" s="1"/>
      <c r="D3" s="3">
        <f>B3</f>
        <v>1</v>
      </c>
      <c r="E3" s="1">
        <f>B3</f>
        <v>1</v>
      </c>
    </row>
    <row r="4" spans="1:5" x14ac:dyDescent="0.25">
      <c r="A4" t="s">
        <v>23</v>
      </c>
      <c r="B4" s="1">
        <v>0.96518526142014405</v>
      </c>
      <c r="C4" s="1"/>
      <c r="D4" s="3">
        <f t="shared" ref="D4:D18" si="0">B4</f>
        <v>0.96518526142014405</v>
      </c>
      <c r="E4" s="1">
        <f t="shared" ref="E4:E18" si="1">B4</f>
        <v>0.96518526142014405</v>
      </c>
    </row>
    <row r="5" spans="1:5" x14ac:dyDescent="0.25">
      <c r="A5" t="s">
        <v>24</v>
      </c>
      <c r="B5" s="1">
        <v>0.98241767352874376</v>
      </c>
      <c r="C5" s="1"/>
      <c r="D5" s="3">
        <f t="shared" si="0"/>
        <v>0.98241767352874376</v>
      </c>
      <c r="E5" s="1">
        <f t="shared" si="1"/>
        <v>0.98241767352874376</v>
      </c>
    </row>
    <row r="6" spans="1:5" x14ac:dyDescent="0.25">
      <c r="A6" t="s">
        <v>25</v>
      </c>
      <c r="B6" s="1">
        <v>0.95225606275327956</v>
      </c>
      <c r="C6" s="1"/>
      <c r="D6" s="3">
        <f t="shared" si="0"/>
        <v>0.95225606275327956</v>
      </c>
      <c r="E6" s="1">
        <f t="shared" si="1"/>
        <v>0.95225606275327956</v>
      </c>
    </row>
    <row r="7" spans="1:5" x14ac:dyDescent="0.25">
      <c r="A7" t="s">
        <v>21</v>
      </c>
      <c r="B7" s="1">
        <v>0.9494114931501163</v>
      </c>
      <c r="C7" s="1"/>
      <c r="D7" s="3">
        <f t="shared" si="0"/>
        <v>0.9494114931501163</v>
      </c>
      <c r="E7" s="1">
        <f t="shared" si="1"/>
        <v>0.9494114931501163</v>
      </c>
    </row>
    <row r="8" spans="1:5" x14ac:dyDescent="0.25">
      <c r="A8" t="s">
        <v>20</v>
      </c>
      <c r="B8" s="1">
        <v>0.96794417179417169</v>
      </c>
      <c r="C8" s="1"/>
      <c r="D8" s="3">
        <f t="shared" si="0"/>
        <v>0.96794417179417169</v>
      </c>
      <c r="E8" s="1">
        <f t="shared" si="1"/>
        <v>0.96794417179417169</v>
      </c>
    </row>
    <row r="9" spans="1:5" x14ac:dyDescent="0.25">
      <c r="A9" t="s">
        <v>19</v>
      </c>
      <c r="B9" s="1">
        <v>0.95505584696810075</v>
      </c>
      <c r="C9" s="1"/>
      <c r="D9" s="3">
        <f t="shared" si="0"/>
        <v>0.95505584696810075</v>
      </c>
      <c r="E9" s="1">
        <f t="shared" si="1"/>
        <v>0.95505584696810075</v>
      </c>
    </row>
    <row r="10" spans="1:5" x14ac:dyDescent="0.25">
      <c r="A10" t="s">
        <v>18</v>
      </c>
      <c r="B10" s="1">
        <v>0.97476168206597946</v>
      </c>
      <c r="C10" s="1"/>
      <c r="D10" s="3">
        <f t="shared" si="0"/>
        <v>0.97476168206597946</v>
      </c>
      <c r="E10" s="1">
        <f t="shared" si="1"/>
        <v>0.97476168206597946</v>
      </c>
    </row>
    <row r="11" spans="1:5" x14ac:dyDescent="0.25">
      <c r="A11" t="s">
        <v>17</v>
      </c>
      <c r="B11" s="1">
        <v>1.062106457267445</v>
      </c>
      <c r="C11" s="1"/>
      <c r="D11" s="3">
        <f t="shared" si="0"/>
        <v>1.062106457267445</v>
      </c>
      <c r="E11" s="1">
        <f t="shared" si="1"/>
        <v>1.062106457267445</v>
      </c>
    </row>
    <row r="12" spans="1:5" x14ac:dyDescent="0.25">
      <c r="A12" t="s">
        <v>16</v>
      </c>
      <c r="B12" s="1">
        <v>1.045946147751903</v>
      </c>
      <c r="C12" s="1"/>
      <c r="D12" s="3">
        <f t="shared" si="0"/>
        <v>1.045946147751903</v>
      </c>
      <c r="E12" s="1">
        <f t="shared" si="1"/>
        <v>1.045946147751903</v>
      </c>
    </row>
    <row r="13" spans="1:5" x14ac:dyDescent="0.25">
      <c r="A13" t="s">
        <v>15</v>
      </c>
      <c r="B13" s="1">
        <v>1.0147463942619366</v>
      </c>
      <c r="C13" s="1"/>
      <c r="D13" s="3">
        <f t="shared" si="0"/>
        <v>1.0147463942619366</v>
      </c>
      <c r="E13" s="1">
        <f t="shared" si="1"/>
        <v>1.0147463942619366</v>
      </c>
    </row>
    <row r="14" spans="1:5" x14ac:dyDescent="0.25">
      <c r="A14" t="s">
        <v>14</v>
      </c>
      <c r="B14" s="1">
        <v>1.0483541076581335</v>
      </c>
      <c r="C14" s="1"/>
      <c r="D14" s="3">
        <f t="shared" si="0"/>
        <v>1.0483541076581335</v>
      </c>
      <c r="E14" s="1">
        <f t="shared" si="1"/>
        <v>1.0483541076581335</v>
      </c>
    </row>
    <row r="15" spans="1:5" x14ac:dyDescent="0.25">
      <c r="A15" t="s">
        <v>1</v>
      </c>
      <c r="B15" s="1">
        <v>1.0699819394268584</v>
      </c>
      <c r="C15" s="1"/>
      <c r="D15" s="3">
        <f t="shared" si="0"/>
        <v>1.0699819394268584</v>
      </c>
      <c r="E15" s="1">
        <f t="shared" si="1"/>
        <v>1.0699819394268584</v>
      </c>
    </row>
    <row r="16" spans="1:5" x14ac:dyDescent="0.25">
      <c r="A16" t="s">
        <v>2</v>
      </c>
      <c r="B16" s="1">
        <v>1.0342359375596961</v>
      </c>
      <c r="C16" s="1"/>
      <c r="D16" s="3">
        <f t="shared" si="0"/>
        <v>1.0342359375596961</v>
      </c>
      <c r="E16" s="1">
        <f t="shared" si="1"/>
        <v>1.0342359375596961</v>
      </c>
    </row>
    <row r="17" spans="1:15" x14ac:dyDescent="0.25">
      <c r="A17" t="s">
        <v>3</v>
      </c>
      <c r="B17" s="1">
        <v>0.98729393524089448</v>
      </c>
      <c r="C17" s="1"/>
      <c r="D17" s="3">
        <f t="shared" si="0"/>
        <v>0.98729393524089448</v>
      </c>
      <c r="E17" s="1">
        <f t="shared" si="1"/>
        <v>0.98729393524089448</v>
      </c>
    </row>
    <row r="18" spans="1:15" x14ac:dyDescent="0.25">
      <c r="A18" t="s">
        <v>4</v>
      </c>
      <c r="B18" s="1">
        <v>0.99669052737827846</v>
      </c>
      <c r="C18" s="1"/>
      <c r="D18" s="3">
        <f t="shared" si="0"/>
        <v>0.99669052737827846</v>
      </c>
      <c r="E18" s="1">
        <f t="shared" si="1"/>
        <v>0.99669052737827846</v>
      </c>
    </row>
    <row r="19" spans="1:15" x14ac:dyDescent="0.25">
      <c r="A19" t="s">
        <v>5</v>
      </c>
      <c r="B19" s="1">
        <v>1.1000000000000001</v>
      </c>
      <c r="C19" s="1">
        <f>B19/$B$19</f>
        <v>1</v>
      </c>
      <c r="D19" s="3">
        <f>C19*($B$19/$C$19)</f>
        <v>1.1000000000000001</v>
      </c>
      <c r="E19" s="1">
        <f>C19</f>
        <v>1</v>
      </c>
    </row>
    <row r="20" spans="1:15" x14ac:dyDescent="0.25">
      <c r="A20" t="s">
        <v>6</v>
      </c>
      <c r="B20" s="1">
        <v>1.0420348090777898</v>
      </c>
      <c r="C20" s="1">
        <v>0.97</v>
      </c>
      <c r="D20" s="3">
        <f t="shared" ref="D20:D27" si="2">C20*($B$19/$C$19)</f>
        <v>1.0669999999999999</v>
      </c>
      <c r="E20" s="1">
        <f t="shared" ref="E20:E27" si="3">C20</f>
        <v>0.97</v>
      </c>
    </row>
    <row r="21" spans="1:15" x14ac:dyDescent="0.25">
      <c r="A21" t="s">
        <v>7</v>
      </c>
      <c r="B21" s="1">
        <v>1.0713997462933653</v>
      </c>
      <c r="C21" s="1">
        <v>1.01</v>
      </c>
      <c r="D21" s="3">
        <f t="shared" si="2"/>
        <v>1.1110000000000002</v>
      </c>
      <c r="E21" s="1">
        <f t="shared" si="3"/>
        <v>1.01</v>
      </c>
    </row>
    <row r="22" spans="1:15" x14ac:dyDescent="0.25">
      <c r="A22" t="s">
        <v>8</v>
      </c>
      <c r="B22" s="1">
        <v>1.1194822776581632</v>
      </c>
      <c r="C22" s="1">
        <v>0.99</v>
      </c>
      <c r="D22" s="3">
        <f t="shared" si="2"/>
        <v>1.089</v>
      </c>
      <c r="E22" s="1">
        <f t="shared" si="3"/>
        <v>0.99</v>
      </c>
    </row>
    <row r="23" spans="1:15" x14ac:dyDescent="0.25">
      <c r="A23" t="s">
        <v>10</v>
      </c>
      <c r="B23" s="1">
        <v>1.1041727630562537</v>
      </c>
      <c r="C23" s="1">
        <v>1.04</v>
      </c>
      <c r="D23" s="3">
        <f t="shared" si="2"/>
        <v>1.1440000000000001</v>
      </c>
      <c r="E23" s="1">
        <f t="shared" si="3"/>
        <v>1.04</v>
      </c>
    </row>
    <row r="24" spans="1:15" x14ac:dyDescent="0.25">
      <c r="A24" t="s">
        <v>11</v>
      </c>
      <c r="B24" s="1">
        <v>1.1435088174008814</v>
      </c>
      <c r="C24" s="1">
        <v>1.06</v>
      </c>
      <c r="D24" s="3">
        <f t="shared" si="2"/>
        <v>1.1660000000000001</v>
      </c>
      <c r="E24" s="1">
        <f t="shared" si="3"/>
        <v>1.06</v>
      </c>
    </row>
    <row r="25" spans="1:15" x14ac:dyDescent="0.25">
      <c r="A25" t="s">
        <v>12</v>
      </c>
      <c r="B25" s="1">
        <v>1.18284487174551</v>
      </c>
      <c r="C25" s="1">
        <v>1.0009999999999999</v>
      </c>
      <c r="D25" s="3">
        <f t="shared" si="2"/>
        <v>1.1011</v>
      </c>
      <c r="E25" s="1">
        <f t="shared" si="3"/>
        <v>1.0009999999999999</v>
      </c>
    </row>
    <row r="26" spans="1:15" x14ac:dyDescent="0.25">
      <c r="A26" t="s">
        <v>9</v>
      </c>
      <c r="B26" s="1">
        <v>1.22218092609014</v>
      </c>
      <c r="C26" s="1">
        <v>1.0109999999999999</v>
      </c>
      <c r="D26" s="3">
        <f t="shared" si="2"/>
        <v>1.1121000000000001</v>
      </c>
      <c r="E26" s="1">
        <f t="shared" si="3"/>
        <v>1.0109999999999999</v>
      </c>
    </row>
    <row r="27" spans="1:15" x14ac:dyDescent="0.25">
      <c r="A27" t="s">
        <v>13</v>
      </c>
      <c r="B27" s="1"/>
      <c r="C27" s="1">
        <v>0.95</v>
      </c>
      <c r="D27" s="3">
        <f t="shared" si="2"/>
        <v>1.0449999999999999</v>
      </c>
      <c r="E27" s="1">
        <f t="shared" si="3"/>
        <v>0.95</v>
      </c>
      <c r="O27" t="s">
        <v>50</v>
      </c>
    </row>
    <row r="28" spans="1:15" x14ac:dyDescent="0.25">
      <c r="O28" t="s">
        <v>51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J15" sqref="J15"/>
    </sheetView>
  </sheetViews>
  <sheetFormatPr defaultRowHeight="15" x14ac:dyDescent="0.25"/>
  <sheetData>
    <row r="1" spans="1:16" x14ac:dyDescent="0.25">
      <c r="G1" t="s">
        <v>35</v>
      </c>
      <c r="I1" t="s">
        <v>52</v>
      </c>
    </row>
    <row r="2" spans="1:16" x14ac:dyDescent="0.25">
      <c r="A2" t="s">
        <v>0</v>
      </c>
      <c r="B2" t="s">
        <v>26</v>
      </c>
      <c r="H2" s="6" t="s">
        <v>32</v>
      </c>
      <c r="I2" s="6" t="s">
        <v>33</v>
      </c>
      <c r="J2" s="6" t="s">
        <v>34</v>
      </c>
    </row>
    <row r="3" spans="1:16" x14ac:dyDescent="0.25">
      <c r="A3" t="s">
        <v>22</v>
      </c>
      <c r="B3" s="1">
        <v>1</v>
      </c>
      <c r="G3" t="s">
        <v>9</v>
      </c>
      <c r="H3">
        <v>40</v>
      </c>
      <c r="I3">
        <v>70</v>
      </c>
      <c r="J3">
        <v>99</v>
      </c>
    </row>
    <row r="4" spans="1:16" x14ac:dyDescent="0.25">
      <c r="A4" t="s">
        <v>23</v>
      </c>
      <c r="B4" s="1">
        <v>0.96518526142014405</v>
      </c>
      <c r="G4" t="s">
        <v>13</v>
      </c>
      <c r="H4">
        <v>42</v>
      </c>
      <c r="I4">
        <v>60</v>
      </c>
      <c r="J4">
        <v>200</v>
      </c>
    </row>
    <row r="5" spans="1:16" x14ac:dyDescent="0.25">
      <c r="A5" t="s">
        <v>24</v>
      </c>
      <c r="B5" s="1">
        <v>0.98241767352874376</v>
      </c>
    </row>
    <row r="6" spans="1:16" x14ac:dyDescent="0.25">
      <c r="A6" t="s">
        <v>25</v>
      </c>
      <c r="B6" s="1">
        <v>0.95225606275327956</v>
      </c>
      <c r="G6" t="s">
        <v>38</v>
      </c>
    </row>
    <row r="7" spans="1:16" x14ac:dyDescent="0.25">
      <c r="A7" t="s">
        <v>21</v>
      </c>
      <c r="B7" s="1">
        <v>0.9494114931501163</v>
      </c>
      <c r="H7" s="6" t="s">
        <v>32</v>
      </c>
      <c r="I7" s="6" t="s">
        <v>33</v>
      </c>
      <c r="J7" s="6" t="s">
        <v>34</v>
      </c>
      <c r="M7" s="6" t="s">
        <v>40</v>
      </c>
    </row>
    <row r="8" spans="1:16" x14ac:dyDescent="0.25">
      <c r="A8" t="s">
        <v>20</v>
      </c>
      <c r="B8" s="1">
        <v>0.96794417179417169</v>
      </c>
      <c r="G8" t="s">
        <v>9</v>
      </c>
      <c r="H8" t="s">
        <v>37</v>
      </c>
      <c r="I8" t="s">
        <v>37</v>
      </c>
      <c r="J8" t="s">
        <v>37</v>
      </c>
      <c r="M8" t="s">
        <v>39</v>
      </c>
    </row>
    <row r="9" spans="1:16" x14ac:dyDescent="0.25">
      <c r="A9" t="s">
        <v>19</v>
      </c>
      <c r="B9" s="1">
        <v>0.95505584696810075</v>
      </c>
      <c r="G9" t="s">
        <v>13</v>
      </c>
      <c r="H9">
        <f>100*(H4/H3-1)</f>
        <v>5.0000000000000044</v>
      </c>
      <c r="I9">
        <f>(I4/I3-1)*100</f>
        <v>-14.28571428571429</v>
      </c>
      <c r="J9" s="7">
        <f>100*(J4/J3-1)</f>
        <v>102.02020202020203</v>
      </c>
      <c r="P9" t="s">
        <v>54</v>
      </c>
    </row>
    <row r="10" spans="1:16" x14ac:dyDescent="0.25">
      <c r="A10" t="s">
        <v>18</v>
      </c>
      <c r="B10" s="1">
        <v>0.97476168206597946</v>
      </c>
      <c r="M10" t="s">
        <v>53</v>
      </c>
      <c r="N10">
        <v>50</v>
      </c>
      <c r="O10">
        <v>100</v>
      </c>
      <c r="P10" s="9">
        <v>1</v>
      </c>
    </row>
    <row r="11" spans="1:16" x14ac:dyDescent="0.25">
      <c r="A11" t="s">
        <v>17</v>
      </c>
      <c r="B11" s="1">
        <v>1.062106457267445</v>
      </c>
      <c r="M11" s="9">
        <v>0.5</v>
      </c>
    </row>
    <row r="12" spans="1:16" x14ac:dyDescent="0.25">
      <c r="A12" t="s">
        <v>16</v>
      </c>
      <c r="B12" s="1">
        <v>1.045946147751903</v>
      </c>
      <c r="G12" t="s">
        <v>36</v>
      </c>
    </row>
    <row r="13" spans="1:16" x14ac:dyDescent="0.25">
      <c r="A13" t="s">
        <v>15</v>
      </c>
      <c r="B13" s="1">
        <v>1.0147463942619366</v>
      </c>
      <c r="H13" s="6" t="s">
        <v>32</v>
      </c>
      <c r="I13" s="6" t="s">
        <v>33</v>
      </c>
      <c r="J13" s="6" t="s">
        <v>34</v>
      </c>
    </row>
    <row r="14" spans="1:16" x14ac:dyDescent="0.25">
      <c r="A14" t="s">
        <v>14</v>
      </c>
      <c r="B14" s="1">
        <v>1.0483541076581335</v>
      </c>
      <c r="G14" t="s">
        <v>9</v>
      </c>
      <c r="H14" t="s">
        <v>37</v>
      </c>
      <c r="I14" t="s">
        <v>37</v>
      </c>
      <c r="J14" t="s">
        <v>37</v>
      </c>
    </row>
    <row r="15" spans="1:16" x14ac:dyDescent="0.25">
      <c r="A15" t="s">
        <v>1</v>
      </c>
      <c r="B15" s="1">
        <v>1.0699819394268584</v>
      </c>
      <c r="G15" t="s">
        <v>13</v>
      </c>
      <c r="H15">
        <f>H4/H3</f>
        <v>1.05</v>
      </c>
      <c r="I15">
        <f t="shared" ref="I15:J15" si="0">I4/I3</f>
        <v>0.8571428571428571</v>
      </c>
      <c r="J15" s="7">
        <f t="shared" si="0"/>
        <v>2.0202020202020203</v>
      </c>
    </row>
    <row r="16" spans="1:16" x14ac:dyDescent="0.25">
      <c r="A16" t="s">
        <v>2</v>
      </c>
      <c r="B16" s="1">
        <v>1.0342359375596961</v>
      </c>
    </row>
    <row r="17" spans="1:17" x14ac:dyDescent="0.25">
      <c r="A17" t="s">
        <v>3</v>
      </c>
      <c r="B17" s="1">
        <v>0.98729393524089448</v>
      </c>
    </row>
    <row r="18" spans="1:17" x14ac:dyDescent="0.25">
      <c r="A18" t="s">
        <v>4</v>
      </c>
      <c r="B18" s="1">
        <v>0.99669052737827846</v>
      </c>
      <c r="G18" t="s">
        <v>41</v>
      </c>
    </row>
    <row r="19" spans="1:17" x14ac:dyDescent="0.25">
      <c r="A19" t="s">
        <v>5</v>
      </c>
      <c r="B19" s="1">
        <v>1.1000000000000001</v>
      </c>
      <c r="H19" s="6" t="s">
        <v>32</v>
      </c>
      <c r="I19" s="6" t="s">
        <v>33</v>
      </c>
      <c r="J19" s="6" t="s">
        <v>34</v>
      </c>
    </row>
    <row r="20" spans="1:17" x14ac:dyDescent="0.25">
      <c r="A20" t="s">
        <v>6</v>
      </c>
      <c r="B20" s="1">
        <v>1.0420348090777898</v>
      </c>
      <c r="G20" t="s">
        <v>9</v>
      </c>
      <c r="H20" t="s">
        <v>37</v>
      </c>
      <c r="I20" t="s">
        <v>37</v>
      </c>
      <c r="J20" t="s">
        <v>37</v>
      </c>
    </row>
    <row r="21" spans="1:17" x14ac:dyDescent="0.25">
      <c r="A21" t="s">
        <v>7</v>
      </c>
      <c r="B21" s="1">
        <v>1.0713997462933653</v>
      </c>
      <c r="G21" t="s">
        <v>13</v>
      </c>
      <c r="H21">
        <v>0.5</v>
      </c>
      <c r="I21">
        <v>0.4</v>
      </c>
      <c r="J21" s="7">
        <v>0.1</v>
      </c>
    </row>
    <row r="22" spans="1:17" x14ac:dyDescent="0.25">
      <c r="A22" t="s">
        <v>8</v>
      </c>
      <c r="B22" s="1">
        <v>1.1194822776581632</v>
      </c>
      <c r="M22" s="5" t="s">
        <v>44</v>
      </c>
      <c r="N22" s="5"/>
      <c r="O22" s="5"/>
      <c r="P22" s="5"/>
      <c r="Q22" s="5"/>
    </row>
    <row r="23" spans="1:17" x14ac:dyDescent="0.25">
      <c r="A23" t="s">
        <v>10</v>
      </c>
      <c r="B23" s="1">
        <v>1.1041727630562537</v>
      </c>
    </row>
    <row r="24" spans="1:17" x14ac:dyDescent="0.25">
      <c r="A24" t="s">
        <v>11</v>
      </c>
      <c r="B24" s="1">
        <v>1.1435088174008814</v>
      </c>
      <c r="G24" t="s">
        <v>42</v>
      </c>
    </row>
    <row r="25" spans="1:17" x14ac:dyDescent="0.25">
      <c r="A25" t="s">
        <v>12</v>
      </c>
      <c r="B25" s="1">
        <v>1.18284487174551</v>
      </c>
      <c r="H25" s="6" t="s">
        <v>32</v>
      </c>
      <c r="I25" s="6" t="s">
        <v>33</v>
      </c>
      <c r="J25" s="6" t="s">
        <v>34</v>
      </c>
    </row>
    <row r="26" spans="1:17" x14ac:dyDescent="0.25">
      <c r="A26" t="s">
        <v>9</v>
      </c>
      <c r="B26" s="1">
        <v>1.22218092609014</v>
      </c>
      <c r="G26" t="s">
        <v>9</v>
      </c>
      <c r="H26" t="s">
        <v>37</v>
      </c>
      <c r="I26" t="s">
        <v>37</v>
      </c>
      <c r="J26" t="s">
        <v>37</v>
      </c>
    </row>
    <row r="27" spans="1:17" x14ac:dyDescent="0.25">
      <c r="A27" t="s">
        <v>13</v>
      </c>
      <c r="B27" s="3">
        <f>B26*H31</f>
        <v>1.1785316073012064</v>
      </c>
      <c r="G27" t="s">
        <v>13</v>
      </c>
      <c r="H27">
        <f>H21/SUM(H21:I21)</f>
        <v>0.55555555555555558</v>
      </c>
      <c r="I27">
        <f>I21/SUM(H21:I21)</f>
        <v>0.44444444444444448</v>
      </c>
      <c r="J27" s="7">
        <v>0</v>
      </c>
    </row>
    <row r="29" spans="1:17" x14ac:dyDescent="0.25">
      <c r="G29" t="s">
        <v>43</v>
      </c>
    </row>
    <row r="30" spans="1:17" x14ac:dyDescent="0.25">
      <c r="H30" s="6"/>
      <c r="I30" s="6"/>
      <c r="J30" s="6"/>
    </row>
    <row r="31" spans="1:17" x14ac:dyDescent="0.25">
      <c r="G31" t="s">
        <v>13</v>
      </c>
      <c r="H31" s="2">
        <f>H27*H15+I27*I15</f>
        <v>0.9642857142857143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Case-1 No data update </vt:lpstr>
      <vt:lpstr>Case-2 Historical data updated</vt:lpstr>
      <vt:lpstr>New Product code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Dawit Sisay Temere</dc:creator>
  <cp:lastModifiedBy>Steen Bielefeldt Pedersen</cp:lastModifiedBy>
  <dcterms:created xsi:type="dcterms:W3CDTF">2021-04-08T08:35:49Z</dcterms:created>
  <dcterms:modified xsi:type="dcterms:W3CDTF">2021-06-02T06:49:23Z</dcterms:modified>
</cp:coreProperties>
</file>