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700" activeTab="1"/>
  </bookViews>
  <sheets>
    <sheet name="Note" sheetId="1" r:id="rId1"/>
    <sheet name="Borjomi_firm1" sheetId="2" r:id="rId2"/>
    <sheet name="Borjomi_firm2" sheetId="3" r:id="rId3"/>
    <sheet name="Borjomi" sheetId="4" r:id="rId4"/>
    <sheet name="Wine_firm1" sheetId="5" r:id="rId5"/>
    <sheet name="Wine_firm2" sheetId="6" r:id="rId6"/>
    <sheet name="Wine" sheetId="7" r:id="rId7"/>
    <sheet name="Section Price" sheetId="8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0" i="2" l="1"/>
  <c r="I60" i="2"/>
  <c r="F60" i="2"/>
  <c r="C60" i="2"/>
  <c r="J13" i="2" l="1"/>
  <c r="C7" i="8"/>
  <c r="F61" i="2"/>
  <c r="G61" i="2"/>
  <c r="F62" i="2"/>
  <c r="G62" i="2"/>
  <c r="F63" i="2"/>
  <c r="G63" i="2"/>
  <c r="F64" i="2"/>
  <c r="G64" i="2"/>
  <c r="H64" i="2"/>
  <c r="F65" i="2"/>
  <c r="H65" i="2" s="1"/>
  <c r="G65" i="2"/>
  <c r="F66" i="2"/>
  <c r="G66" i="2"/>
  <c r="F67" i="2"/>
  <c r="G67" i="2"/>
  <c r="H67" i="2" s="1"/>
  <c r="F68" i="2"/>
  <c r="G68" i="2"/>
  <c r="H68" i="2"/>
  <c r="F69" i="2"/>
  <c r="H69" i="2" s="1"/>
  <c r="G69" i="2"/>
  <c r="F70" i="2"/>
  <c r="H70" i="2" s="1"/>
  <c r="G70" i="2"/>
  <c r="F71" i="2"/>
  <c r="G71" i="2"/>
  <c r="H71" i="2" s="1"/>
  <c r="F72" i="2"/>
  <c r="G72" i="2"/>
  <c r="H72" i="2"/>
  <c r="F73" i="2"/>
  <c r="H73" i="2" s="1"/>
  <c r="G73" i="2"/>
  <c r="F74" i="2"/>
  <c r="H74" i="2" s="1"/>
  <c r="G74" i="2"/>
  <c r="F75" i="2"/>
  <c r="G75" i="2"/>
  <c r="H75" i="2" s="1"/>
  <c r="F76" i="2"/>
  <c r="G76" i="2"/>
  <c r="H76" i="2"/>
  <c r="F77" i="2"/>
  <c r="H77" i="2" s="1"/>
  <c r="G77" i="2"/>
  <c r="F78" i="2"/>
  <c r="H78" i="2" s="1"/>
  <c r="G78" i="2"/>
  <c r="F79" i="2"/>
  <c r="G79" i="2"/>
  <c r="H79" i="2" s="1"/>
  <c r="F80" i="2"/>
  <c r="G80" i="2"/>
  <c r="H80" i="2"/>
  <c r="F81" i="2"/>
  <c r="G81" i="2"/>
  <c r="H81" i="2" s="1"/>
  <c r="G60" i="2"/>
  <c r="H60" i="2" s="1"/>
  <c r="H63" i="2" l="1"/>
  <c r="I63" i="2" s="1"/>
  <c r="H62" i="2"/>
  <c r="H61" i="2"/>
  <c r="I61" i="2" s="1"/>
  <c r="I68" i="2"/>
  <c r="I72" i="2"/>
  <c r="I76" i="2"/>
  <c r="I80" i="2"/>
  <c r="I64" i="2"/>
  <c r="I69" i="2"/>
  <c r="I73" i="2"/>
  <c r="I77" i="2"/>
  <c r="I81" i="2"/>
  <c r="I65" i="2"/>
  <c r="I70" i="2"/>
  <c r="I74" i="2"/>
  <c r="I78" i="2"/>
  <c r="I62" i="2"/>
  <c r="I67" i="2"/>
  <c r="I71" i="2"/>
  <c r="I75" i="2"/>
  <c r="I79" i="2"/>
  <c r="H66" i="2"/>
  <c r="I66" i="2" s="1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7" i="8"/>
  <c r="V36" i="8"/>
  <c r="W36" i="8" s="1"/>
  <c r="E36" i="8"/>
  <c r="F36" i="8" s="1"/>
  <c r="G36" i="8"/>
  <c r="V37" i="8"/>
  <c r="W37" i="8" s="1"/>
  <c r="E37" i="8"/>
  <c r="F37" i="8" s="1"/>
  <c r="G3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C61" i="8"/>
  <c r="B61" i="8"/>
  <c r="X56" i="8"/>
  <c r="G56" i="8"/>
  <c r="X55" i="8"/>
  <c r="V56" i="8"/>
  <c r="W56" i="8" s="1"/>
  <c r="G55" i="8"/>
  <c r="E55" i="8"/>
  <c r="F55" i="8" s="1"/>
  <c r="X54" i="8"/>
  <c r="G54" i="8"/>
  <c r="X53" i="8"/>
  <c r="V54" i="8"/>
  <c r="W54" i="8" s="1"/>
  <c r="G53" i="8"/>
  <c r="E54" i="8"/>
  <c r="F54" i="8" s="1"/>
  <c r="X52" i="8"/>
  <c r="G52" i="8"/>
  <c r="E53" i="8"/>
  <c r="F53" i="8" s="1"/>
  <c r="X51" i="8"/>
  <c r="V52" i="8"/>
  <c r="W52" i="8" s="1"/>
  <c r="G51" i="8"/>
  <c r="E51" i="8"/>
  <c r="F51" i="8" s="1"/>
  <c r="X50" i="8"/>
  <c r="V51" i="8"/>
  <c r="W51" i="8" s="1"/>
  <c r="G50" i="8"/>
  <c r="X49" i="8"/>
  <c r="V50" i="8"/>
  <c r="W50" i="8" s="1"/>
  <c r="G49" i="8"/>
  <c r="E50" i="8"/>
  <c r="F50" i="8" s="1"/>
  <c r="X48" i="8"/>
  <c r="G48" i="8"/>
  <c r="E49" i="8"/>
  <c r="F49" i="8" s="1"/>
  <c r="X47" i="8"/>
  <c r="V48" i="8"/>
  <c r="W48" i="8" s="1"/>
  <c r="G47" i="8"/>
  <c r="E48" i="8"/>
  <c r="F48" i="8" s="1"/>
  <c r="X46" i="8"/>
  <c r="G46" i="8"/>
  <c r="E47" i="8"/>
  <c r="F47" i="8" s="1"/>
  <c r="X45" i="8"/>
  <c r="V46" i="8"/>
  <c r="W46" i="8" s="1"/>
  <c r="G45" i="8"/>
  <c r="E45" i="8"/>
  <c r="F45" i="8" s="1"/>
  <c r="X44" i="8"/>
  <c r="V45" i="8"/>
  <c r="W45" i="8" s="1"/>
  <c r="G44" i="8"/>
  <c r="X43" i="8"/>
  <c r="V44" i="8"/>
  <c r="W44" i="8" s="1"/>
  <c r="G43" i="8"/>
  <c r="E44" i="8"/>
  <c r="F44" i="8" s="1"/>
  <c r="X42" i="8"/>
  <c r="V43" i="8"/>
  <c r="W43" i="8" s="1"/>
  <c r="G42" i="8"/>
  <c r="E43" i="8"/>
  <c r="F43" i="8" s="1"/>
  <c r="X41" i="8"/>
  <c r="V41" i="8"/>
  <c r="W41" i="8" s="1"/>
  <c r="G41" i="8"/>
  <c r="X40" i="8"/>
  <c r="G40" i="8"/>
  <c r="E41" i="8"/>
  <c r="F41" i="8" s="1"/>
  <c r="X39" i="8"/>
  <c r="V40" i="8"/>
  <c r="W40" i="8" s="1"/>
  <c r="G39" i="8"/>
  <c r="X38" i="8"/>
  <c r="V39" i="8"/>
  <c r="W39" i="8" s="1"/>
  <c r="G38" i="8"/>
  <c r="E39" i="8"/>
  <c r="F39" i="8" s="1"/>
  <c r="X37" i="8"/>
  <c r="E38" i="8"/>
  <c r="F38" i="8" s="1"/>
  <c r="X36" i="8"/>
  <c r="X28" i="8"/>
  <c r="V28" i="8"/>
  <c r="W28" i="8" s="1"/>
  <c r="G28" i="8"/>
  <c r="E28" i="8"/>
  <c r="F28" i="8" s="1"/>
  <c r="X27" i="8"/>
  <c r="V27" i="8"/>
  <c r="W27" i="8" s="1"/>
  <c r="G27" i="8"/>
  <c r="E27" i="8"/>
  <c r="F27" i="8" s="1"/>
  <c r="X26" i="8"/>
  <c r="V26" i="8"/>
  <c r="W26" i="8" s="1"/>
  <c r="G26" i="8"/>
  <c r="E26" i="8"/>
  <c r="F26" i="8" s="1"/>
  <c r="X25" i="8"/>
  <c r="V25" i="8"/>
  <c r="W25" i="8" s="1"/>
  <c r="G25" i="8"/>
  <c r="E25" i="8"/>
  <c r="F25" i="8" s="1"/>
  <c r="X24" i="8"/>
  <c r="V24" i="8"/>
  <c r="W24" i="8" s="1"/>
  <c r="G24" i="8"/>
  <c r="E24" i="8"/>
  <c r="F24" i="8" s="1"/>
  <c r="X23" i="8"/>
  <c r="V23" i="8"/>
  <c r="W23" i="8" s="1"/>
  <c r="G23" i="8"/>
  <c r="E23" i="8"/>
  <c r="F23" i="8" s="1"/>
  <c r="X22" i="8"/>
  <c r="V22" i="8"/>
  <c r="W22" i="8" s="1"/>
  <c r="G22" i="8"/>
  <c r="E22" i="8"/>
  <c r="F22" i="8" s="1"/>
  <c r="X21" i="8"/>
  <c r="V21" i="8"/>
  <c r="W21" i="8" s="1"/>
  <c r="G21" i="8"/>
  <c r="E21" i="8"/>
  <c r="F21" i="8" s="1"/>
  <c r="X20" i="8"/>
  <c r="V20" i="8"/>
  <c r="W20" i="8" s="1"/>
  <c r="G20" i="8"/>
  <c r="E20" i="8"/>
  <c r="F20" i="8" s="1"/>
  <c r="X19" i="8"/>
  <c r="V19" i="8"/>
  <c r="W19" i="8" s="1"/>
  <c r="G19" i="8"/>
  <c r="E19" i="8"/>
  <c r="F19" i="8" s="1"/>
  <c r="X18" i="8"/>
  <c r="V18" i="8"/>
  <c r="W18" i="8" s="1"/>
  <c r="G18" i="8"/>
  <c r="E18" i="8"/>
  <c r="F18" i="8" s="1"/>
  <c r="X17" i="8"/>
  <c r="V17" i="8"/>
  <c r="W17" i="8" s="1"/>
  <c r="G17" i="8"/>
  <c r="E17" i="8"/>
  <c r="F17" i="8" s="1"/>
  <c r="X16" i="8"/>
  <c r="V16" i="8"/>
  <c r="W16" i="8" s="1"/>
  <c r="G16" i="8"/>
  <c r="E16" i="8"/>
  <c r="F16" i="8" s="1"/>
  <c r="X15" i="8"/>
  <c r="V15" i="8"/>
  <c r="W15" i="8" s="1"/>
  <c r="G15" i="8"/>
  <c r="E15" i="8"/>
  <c r="F15" i="8" s="1"/>
  <c r="X14" i="8"/>
  <c r="V14" i="8"/>
  <c r="W14" i="8" s="1"/>
  <c r="G14" i="8"/>
  <c r="E14" i="8"/>
  <c r="F14" i="8" s="1"/>
  <c r="X13" i="8"/>
  <c r="V13" i="8"/>
  <c r="W13" i="8" s="1"/>
  <c r="G13" i="8"/>
  <c r="E13" i="8"/>
  <c r="F13" i="8" s="1"/>
  <c r="X12" i="8"/>
  <c r="V12" i="8"/>
  <c r="W12" i="8" s="1"/>
  <c r="G12" i="8"/>
  <c r="E12" i="8"/>
  <c r="F12" i="8" s="1"/>
  <c r="X11" i="8"/>
  <c r="W11" i="8"/>
  <c r="V11" i="8"/>
  <c r="G11" i="8"/>
  <c r="E11" i="8"/>
  <c r="F11" i="8" s="1"/>
  <c r="X10" i="8"/>
  <c r="W10" i="8"/>
  <c r="V10" i="8"/>
  <c r="G10" i="8"/>
  <c r="E10" i="8"/>
  <c r="F10" i="8" s="1"/>
  <c r="X9" i="8"/>
  <c r="W9" i="8"/>
  <c r="V9" i="8"/>
  <c r="G9" i="8"/>
  <c r="E9" i="8"/>
  <c r="F9" i="8" s="1"/>
  <c r="X8" i="8"/>
  <c r="V8" i="8"/>
  <c r="W8" i="8" s="1"/>
  <c r="G8" i="8"/>
  <c r="E8" i="8"/>
  <c r="F8" i="8" s="1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7" i="7"/>
  <c r="E24" i="7"/>
  <c r="F24" i="7" s="1"/>
  <c r="E16" i="7"/>
  <c r="F16" i="7" s="1"/>
  <c r="E12" i="7"/>
  <c r="F12" i="7" s="1"/>
  <c r="E8" i="7"/>
  <c r="F8" i="7" s="1"/>
  <c r="S55" i="6"/>
  <c r="S54" i="6"/>
  <c r="S53" i="6"/>
  <c r="S52" i="6"/>
  <c r="X52" i="6" s="1"/>
  <c r="S51" i="6"/>
  <c r="S50" i="6"/>
  <c r="S49" i="6"/>
  <c r="S48" i="6"/>
  <c r="B74" i="6" s="1"/>
  <c r="S47" i="6"/>
  <c r="S46" i="6"/>
  <c r="S45" i="6"/>
  <c r="S44" i="6"/>
  <c r="G44" i="6" s="1"/>
  <c r="S43" i="6"/>
  <c r="S42" i="6"/>
  <c r="S41" i="6"/>
  <c r="S40" i="6"/>
  <c r="G40" i="6" s="1"/>
  <c r="S39" i="6"/>
  <c r="S38" i="6"/>
  <c r="S37" i="6"/>
  <c r="S36" i="6"/>
  <c r="X36" i="6" s="1"/>
  <c r="S35" i="6"/>
  <c r="S34" i="6"/>
  <c r="S8" i="6"/>
  <c r="S9" i="6"/>
  <c r="S10" i="6"/>
  <c r="S11" i="6"/>
  <c r="S12" i="6"/>
  <c r="S13" i="6"/>
  <c r="S14" i="6"/>
  <c r="S15" i="6"/>
  <c r="S16" i="6"/>
  <c r="S17" i="6"/>
  <c r="S18" i="6"/>
  <c r="G19" i="6" s="1"/>
  <c r="S19" i="6"/>
  <c r="S20" i="6"/>
  <c r="S21" i="6"/>
  <c r="S22" i="6"/>
  <c r="S23" i="6"/>
  <c r="S24" i="6"/>
  <c r="S25" i="6"/>
  <c r="S26" i="6"/>
  <c r="X27" i="6" s="1"/>
  <c r="S27" i="6"/>
  <c r="S28" i="6"/>
  <c r="S7" i="6"/>
  <c r="B55" i="6"/>
  <c r="B54" i="6"/>
  <c r="B53" i="6"/>
  <c r="B79" i="6" s="1"/>
  <c r="B52" i="6"/>
  <c r="B51" i="6"/>
  <c r="B50" i="6"/>
  <c r="B49" i="6"/>
  <c r="B75" i="6" s="1"/>
  <c r="B48" i="6"/>
  <c r="B47" i="6"/>
  <c r="B46" i="6"/>
  <c r="B45" i="6"/>
  <c r="B71" i="6" s="1"/>
  <c r="B44" i="6"/>
  <c r="B43" i="6"/>
  <c r="B42" i="6"/>
  <c r="B41" i="6"/>
  <c r="B67" i="6" s="1"/>
  <c r="B40" i="6"/>
  <c r="B39" i="6"/>
  <c r="B38" i="6"/>
  <c r="B37" i="6"/>
  <c r="B63" i="6" s="1"/>
  <c r="B36" i="6"/>
  <c r="B35" i="6"/>
  <c r="B34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7" i="6"/>
  <c r="S55" i="5"/>
  <c r="S54" i="5"/>
  <c r="S53" i="5"/>
  <c r="X53" i="5" s="1"/>
  <c r="S52" i="5"/>
  <c r="S51" i="5"/>
  <c r="S50" i="5"/>
  <c r="S49" i="5"/>
  <c r="X49" i="5" s="1"/>
  <c r="S48" i="5"/>
  <c r="S47" i="5"/>
  <c r="S46" i="5"/>
  <c r="S45" i="5"/>
  <c r="G45" i="5" s="1"/>
  <c r="S44" i="5"/>
  <c r="S43" i="5"/>
  <c r="S42" i="5"/>
  <c r="S41" i="5"/>
  <c r="X41" i="5" s="1"/>
  <c r="S40" i="5"/>
  <c r="S39" i="5"/>
  <c r="S38" i="5"/>
  <c r="S37" i="5"/>
  <c r="G37" i="5" s="1"/>
  <c r="S36" i="5"/>
  <c r="S35" i="5"/>
  <c r="S34" i="5"/>
  <c r="S8" i="5"/>
  <c r="S9" i="5"/>
  <c r="S10" i="5"/>
  <c r="X11" i="5" s="1"/>
  <c r="S11" i="5"/>
  <c r="S12" i="5"/>
  <c r="S13" i="5"/>
  <c r="G14" i="5" s="1"/>
  <c r="S14" i="5"/>
  <c r="G15" i="5" s="1"/>
  <c r="S15" i="5"/>
  <c r="S16" i="5"/>
  <c r="S17" i="5"/>
  <c r="G18" i="5" s="1"/>
  <c r="S18" i="5"/>
  <c r="X19" i="5" s="1"/>
  <c r="S19" i="5"/>
  <c r="S20" i="5"/>
  <c r="S21" i="5"/>
  <c r="G22" i="5" s="1"/>
  <c r="S22" i="5"/>
  <c r="G23" i="5" s="1"/>
  <c r="S23" i="5"/>
  <c r="S24" i="5"/>
  <c r="S25" i="5"/>
  <c r="S26" i="5"/>
  <c r="G27" i="5" s="1"/>
  <c r="S27" i="5"/>
  <c r="S28" i="5"/>
  <c r="S7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7" i="5"/>
  <c r="G26" i="5"/>
  <c r="G10" i="5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C60" i="7"/>
  <c r="B60" i="7"/>
  <c r="X55" i="7"/>
  <c r="V55" i="7"/>
  <c r="W55" i="7" s="1"/>
  <c r="G55" i="7"/>
  <c r="E55" i="7"/>
  <c r="F55" i="7" s="1"/>
  <c r="X54" i="7"/>
  <c r="V54" i="7"/>
  <c r="W54" i="7" s="1"/>
  <c r="G54" i="7"/>
  <c r="E54" i="7"/>
  <c r="F54" i="7" s="1"/>
  <c r="X53" i="7"/>
  <c r="V53" i="7"/>
  <c r="W53" i="7" s="1"/>
  <c r="G53" i="7"/>
  <c r="E53" i="7"/>
  <c r="F53" i="7" s="1"/>
  <c r="X52" i="7"/>
  <c r="V52" i="7"/>
  <c r="W52" i="7" s="1"/>
  <c r="G52" i="7"/>
  <c r="E52" i="7"/>
  <c r="F52" i="7" s="1"/>
  <c r="X51" i="7"/>
  <c r="V51" i="7"/>
  <c r="W51" i="7" s="1"/>
  <c r="G51" i="7"/>
  <c r="E51" i="7"/>
  <c r="F51" i="7" s="1"/>
  <c r="X50" i="7"/>
  <c r="V50" i="7"/>
  <c r="W50" i="7" s="1"/>
  <c r="G50" i="7"/>
  <c r="E50" i="7"/>
  <c r="F50" i="7" s="1"/>
  <c r="X49" i="7"/>
  <c r="V49" i="7"/>
  <c r="W49" i="7" s="1"/>
  <c r="G49" i="7"/>
  <c r="E49" i="7"/>
  <c r="F49" i="7" s="1"/>
  <c r="X48" i="7"/>
  <c r="V48" i="7"/>
  <c r="W48" i="7" s="1"/>
  <c r="G48" i="7"/>
  <c r="E48" i="7"/>
  <c r="F48" i="7" s="1"/>
  <c r="X47" i="7"/>
  <c r="V47" i="7"/>
  <c r="W47" i="7" s="1"/>
  <c r="G47" i="7"/>
  <c r="E47" i="7"/>
  <c r="F47" i="7" s="1"/>
  <c r="X46" i="7"/>
  <c r="V46" i="7"/>
  <c r="W46" i="7" s="1"/>
  <c r="G46" i="7"/>
  <c r="E46" i="7"/>
  <c r="F46" i="7" s="1"/>
  <c r="X45" i="7"/>
  <c r="V45" i="7"/>
  <c r="W45" i="7" s="1"/>
  <c r="G45" i="7"/>
  <c r="E45" i="7"/>
  <c r="F45" i="7" s="1"/>
  <c r="X44" i="7"/>
  <c r="V44" i="7"/>
  <c r="W44" i="7" s="1"/>
  <c r="G44" i="7"/>
  <c r="E44" i="7"/>
  <c r="F44" i="7" s="1"/>
  <c r="X43" i="7"/>
  <c r="V43" i="7"/>
  <c r="W43" i="7" s="1"/>
  <c r="G43" i="7"/>
  <c r="E43" i="7"/>
  <c r="F43" i="7" s="1"/>
  <c r="X42" i="7"/>
  <c r="V42" i="7"/>
  <c r="W42" i="7" s="1"/>
  <c r="G42" i="7"/>
  <c r="E42" i="7"/>
  <c r="F42" i="7" s="1"/>
  <c r="X41" i="7"/>
  <c r="V41" i="7"/>
  <c r="W41" i="7" s="1"/>
  <c r="G41" i="7"/>
  <c r="E41" i="7"/>
  <c r="F41" i="7" s="1"/>
  <c r="X40" i="7"/>
  <c r="V40" i="7"/>
  <c r="W40" i="7" s="1"/>
  <c r="G40" i="7"/>
  <c r="E40" i="7"/>
  <c r="F40" i="7" s="1"/>
  <c r="X39" i="7"/>
  <c r="V39" i="7"/>
  <c r="W39" i="7" s="1"/>
  <c r="G39" i="7"/>
  <c r="E39" i="7"/>
  <c r="F39" i="7" s="1"/>
  <c r="X38" i="7"/>
  <c r="V38" i="7"/>
  <c r="W38" i="7" s="1"/>
  <c r="G38" i="7"/>
  <c r="E38" i="7"/>
  <c r="F38" i="7" s="1"/>
  <c r="X37" i="7"/>
  <c r="V37" i="7"/>
  <c r="W37" i="7" s="1"/>
  <c r="I37" i="7"/>
  <c r="G37" i="7"/>
  <c r="E37" i="7"/>
  <c r="F37" i="7" s="1"/>
  <c r="X36" i="7"/>
  <c r="V36" i="7"/>
  <c r="W36" i="7" s="1"/>
  <c r="G36" i="7"/>
  <c r="E36" i="7"/>
  <c r="F36" i="7" s="1"/>
  <c r="Y35" i="7"/>
  <c r="X35" i="7"/>
  <c r="V35" i="7"/>
  <c r="W35" i="7" s="1"/>
  <c r="G35" i="7"/>
  <c r="E35" i="7"/>
  <c r="F35" i="7" s="1"/>
  <c r="H47" i="7" s="1"/>
  <c r="X28" i="7"/>
  <c r="V28" i="7"/>
  <c r="W28" i="7" s="1"/>
  <c r="T28" i="7"/>
  <c r="G28" i="7"/>
  <c r="E28" i="7"/>
  <c r="F28" i="7" s="1"/>
  <c r="X27" i="7"/>
  <c r="V27" i="7"/>
  <c r="W27" i="7" s="1"/>
  <c r="T27" i="7"/>
  <c r="G27" i="7"/>
  <c r="X26" i="7"/>
  <c r="V26" i="7"/>
  <c r="W26" i="7" s="1"/>
  <c r="T26" i="7"/>
  <c r="G26" i="7"/>
  <c r="F26" i="7"/>
  <c r="E26" i="7"/>
  <c r="X25" i="7"/>
  <c r="V25" i="7"/>
  <c r="W25" i="7" s="1"/>
  <c r="T25" i="7"/>
  <c r="G25" i="7"/>
  <c r="E25" i="7"/>
  <c r="F25" i="7" s="1"/>
  <c r="X24" i="7"/>
  <c r="V24" i="7"/>
  <c r="W24" i="7" s="1"/>
  <c r="T24" i="7"/>
  <c r="G24" i="7"/>
  <c r="X23" i="7"/>
  <c r="V23" i="7"/>
  <c r="W23" i="7" s="1"/>
  <c r="T23" i="7"/>
  <c r="G23" i="7"/>
  <c r="E23" i="7"/>
  <c r="F23" i="7" s="1"/>
  <c r="X22" i="7"/>
  <c r="V22" i="7"/>
  <c r="W22" i="7" s="1"/>
  <c r="T22" i="7"/>
  <c r="G22" i="7"/>
  <c r="E22" i="7"/>
  <c r="F22" i="7" s="1"/>
  <c r="X21" i="7"/>
  <c r="V21" i="7"/>
  <c r="W21" i="7" s="1"/>
  <c r="T21" i="7"/>
  <c r="G21" i="7"/>
  <c r="E21" i="7"/>
  <c r="F21" i="7" s="1"/>
  <c r="X20" i="7"/>
  <c r="V20" i="7"/>
  <c r="W20" i="7" s="1"/>
  <c r="T20" i="7"/>
  <c r="G20" i="7"/>
  <c r="E20" i="7"/>
  <c r="F20" i="7" s="1"/>
  <c r="X19" i="7"/>
  <c r="V19" i="7"/>
  <c r="W19" i="7" s="1"/>
  <c r="T19" i="7"/>
  <c r="G19" i="7"/>
  <c r="X18" i="7"/>
  <c r="V18" i="7"/>
  <c r="W18" i="7" s="1"/>
  <c r="T18" i="7"/>
  <c r="G18" i="7"/>
  <c r="E18" i="7"/>
  <c r="F18" i="7" s="1"/>
  <c r="X17" i="7"/>
  <c r="V17" i="7"/>
  <c r="W17" i="7" s="1"/>
  <c r="T17" i="7"/>
  <c r="G17" i="7"/>
  <c r="E17" i="7"/>
  <c r="F17" i="7" s="1"/>
  <c r="X16" i="7"/>
  <c r="W16" i="7"/>
  <c r="V16" i="7"/>
  <c r="T16" i="7"/>
  <c r="G16" i="7"/>
  <c r="X15" i="7"/>
  <c r="V15" i="7"/>
  <c r="W15" i="7" s="1"/>
  <c r="T15" i="7"/>
  <c r="G15" i="7"/>
  <c r="E15" i="7"/>
  <c r="F15" i="7" s="1"/>
  <c r="X14" i="7"/>
  <c r="W14" i="7"/>
  <c r="V14" i="7"/>
  <c r="T14" i="7"/>
  <c r="G14" i="7"/>
  <c r="E14" i="7"/>
  <c r="F14" i="7" s="1"/>
  <c r="X13" i="7"/>
  <c r="V13" i="7"/>
  <c r="W13" i="7" s="1"/>
  <c r="T13" i="7"/>
  <c r="G13" i="7"/>
  <c r="E13" i="7"/>
  <c r="F13" i="7" s="1"/>
  <c r="X12" i="7"/>
  <c r="V12" i="7"/>
  <c r="W12" i="7" s="1"/>
  <c r="T12" i="7"/>
  <c r="G12" i="7"/>
  <c r="X11" i="7"/>
  <c r="V11" i="7"/>
  <c r="W11" i="7" s="1"/>
  <c r="T11" i="7"/>
  <c r="G11" i="7"/>
  <c r="E11" i="7"/>
  <c r="F11" i="7" s="1"/>
  <c r="X10" i="7"/>
  <c r="V10" i="7"/>
  <c r="W10" i="7" s="1"/>
  <c r="T10" i="7"/>
  <c r="G10" i="7"/>
  <c r="E10" i="7"/>
  <c r="F10" i="7" s="1"/>
  <c r="X9" i="7"/>
  <c r="V9" i="7"/>
  <c r="W9" i="7" s="1"/>
  <c r="T9" i="7"/>
  <c r="G9" i="7"/>
  <c r="E9" i="7"/>
  <c r="F9" i="7" s="1"/>
  <c r="V8" i="7"/>
  <c r="W8" i="7" s="1"/>
  <c r="T8" i="7"/>
  <c r="T7" i="7"/>
  <c r="B81" i="6"/>
  <c r="B80" i="6"/>
  <c r="B77" i="6"/>
  <c r="B76" i="6"/>
  <c r="B73" i="6"/>
  <c r="B72" i="6"/>
  <c r="B70" i="6"/>
  <c r="B69" i="6"/>
  <c r="B68" i="6"/>
  <c r="B65" i="6"/>
  <c r="B64" i="6"/>
  <c r="B61" i="6"/>
  <c r="C60" i="6"/>
  <c r="B60" i="6"/>
  <c r="X55" i="6"/>
  <c r="V55" i="6"/>
  <c r="W55" i="6" s="1"/>
  <c r="G55" i="6"/>
  <c r="E55" i="6"/>
  <c r="F55" i="6" s="1"/>
  <c r="X54" i="6"/>
  <c r="V54" i="6"/>
  <c r="W54" i="6" s="1"/>
  <c r="G54" i="6"/>
  <c r="E54" i="6"/>
  <c r="F54" i="6" s="1"/>
  <c r="V53" i="6"/>
  <c r="W53" i="6" s="1"/>
  <c r="F53" i="6"/>
  <c r="E53" i="6"/>
  <c r="V52" i="6"/>
  <c r="W52" i="6" s="1"/>
  <c r="E52" i="6"/>
  <c r="F52" i="6" s="1"/>
  <c r="X51" i="6"/>
  <c r="V51" i="6"/>
  <c r="W51" i="6" s="1"/>
  <c r="G51" i="6"/>
  <c r="E51" i="6"/>
  <c r="F51" i="6" s="1"/>
  <c r="X50" i="6"/>
  <c r="V50" i="6"/>
  <c r="W50" i="6" s="1"/>
  <c r="G50" i="6"/>
  <c r="E50" i="6"/>
  <c r="F50" i="6" s="1"/>
  <c r="X49" i="6"/>
  <c r="V49" i="6"/>
  <c r="W49" i="6" s="1"/>
  <c r="E49" i="6"/>
  <c r="F49" i="6" s="1"/>
  <c r="V48" i="6"/>
  <c r="W48" i="6" s="1"/>
  <c r="F48" i="6"/>
  <c r="E48" i="6"/>
  <c r="X47" i="6"/>
  <c r="V47" i="6"/>
  <c r="W47" i="6" s="1"/>
  <c r="G47" i="6"/>
  <c r="E47" i="6"/>
  <c r="F47" i="6" s="1"/>
  <c r="X46" i="6"/>
  <c r="V46" i="6"/>
  <c r="W46" i="6" s="1"/>
  <c r="G46" i="6"/>
  <c r="E46" i="6"/>
  <c r="F46" i="6" s="1"/>
  <c r="V45" i="6"/>
  <c r="W45" i="6" s="1"/>
  <c r="E45" i="6"/>
  <c r="F45" i="6" s="1"/>
  <c r="X44" i="6"/>
  <c r="V44" i="6"/>
  <c r="W44" i="6" s="1"/>
  <c r="E44" i="6"/>
  <c r="F44" i="6" s="1"/>
  <c r="X43" i="6"/>
  <c r="V43" i="6"/>
  <c r="W43" i="6" s="1"/>
  <c r="G43" i="6"/>
  <c r="E43" i="6"/>
  <c r="F43" i="6" s="1"/>
  <c r="X42" i="6"/>
  <c r="W42" i="6"/>
  <c r="V42" i="6"/>
  <c r="G42" i="6"/>
  <c r="F42" i="6"/>
  <c r="E42" i="6"/>
  <c r="X41" i="6"/>
  <c r="W41" i="6"/>
  <c r="V41" i="6"/>
  <c r="E41" i="6"/>
  <c r="F41" i="6" s="1"/>
  <c r="W40" i="6"/>
  <c r="V40" i="6"/>
  <c r="E40" i="6"/>
  <c r="F40" i="6" s="1"/>
  <c r="X39" i="6"/>
  <c r="V39" i="6"/>
  <c r="W39" i="6" s="1"/>
  <c r="G39" i="6"/>
  <c r="E39" i="6"/>
  <c r="F39" i="6" s="1"/>
  <c r="X38" i="6"/>
  <c r="V38" i="6"/>
  <c r="W38" i="6" s="1"/>
  <c r="G38" i="6"/>
  <c r="E38" i="6"/>
  <c r="F38" i="6" s="1"/>
  <c r="X37" i="6"/>
  <c r="V37" i="6"/>
  <c r="W37" i="6" s="1"/>
  <c r="E37" i="6"/>
  <c r="F37" i="6" s="1"/>
  <c r="V36" i="6"/>
  <c r="W36" i="6" s="1"/>
  <c r="E36" i="6"/>
  <c r="F36" i="6" s="1"/>
  <c r="X35" i="6"/>
  <c r="V35" i="6"/>
  <c r="W35" i="6" s="1"/>
  <c r="G35" i="6"/>
  <c r="E35" i="6"/>
  <c r="F35" i="6" s="1"/>
  <c r="V28" i="6"/>
  <c r="W28" i="6" s="1"/>
  <c r="E28" i="6"/>
  <c r="F28" i="6" s="1"/>
  <c r="V27" i="6"/>
  <c r="W27" i="6" s="1"/>
  <c r="G28" i="6"/>
  <c r="E27" i="6"/>
  <c r="F27" i="6" s="1"/>
  <c r="V26" i="6"/>
  <c r="W26" i="6" s="1"/>
  <c r="E26" i="6"/>
  <c r="F26" i="6" s="1"/>
  <c r="V25" i="6"/>
  <c r="W25" i="6" s="1"/>
  <c r="G26" i="6"/>
  <c r="E25" i="6"/>
  <c r="F25" i="6" s="1"/>
  <c r="V24" i="6"/>
  <c r="W24" i="6" s="1"/>
  <c r="E24" i="6"/>
  <c r="F24" i="6" s="1"/>
  <c r="V23" i="6"/>
  <c r="W23" i="6" s="1"/>
  <c r="G24" i="6"/>
  <c r="F23" i="6"/>
  <c r="E23" i="6"/>
  <c r="V22" i="6"/>
  <c r="W22" i="6" s="1"/>
  <c r="F22" i="6"/>
  <c r="E22" i="6"/>
  <c r="V21" i="6"/>
  <c r="W21" i="6" s="1"/>
  <c r="E21" i="6"/>
  <c r="F21" i="6" s="1"/>
  <c r="V20" i="6"/>
  <c r="W20" i="6" s="1"/>
  <c r="G21" i="6"/>
  <c r="E20" i="6"/>
  <c r="F20" i="6" s="1"/>
  <c r="V19" i="6"/>
  <c r="W19" i="6" s="1"/>
  <c r="G20" i="6"/>
  <c r="F19" i="6"/>
  <c r="E19" i="6"/>
  <c r="V18" i="6"/>
  <c r="W18" i="6" s="1"/>
  <c r="E18" i="6"/>
  <c r="F18" i="6" s="1"/>
  <c r="V17" i="6"/>
  <c r="W17" i="6" s="1"/>
  <c r="E17" i="6"/>
  <c r="F17" i="6" s="1"/>
  <c r="G18" i="6"/>
  <c r="V16" i="6"/>
  <c r="W16" i="6" s="1"/>
  <c r="E16" i="6"/>
  <c r="F16" i="6" s="1"/>
  <c r="V15" i="6"/>
  <c r="W15" i="6" s="1"/>
  <c r="G16" i="6"/>
  <c r="F15" i="6"/>
  <c r="E15" i="6"/>
  <c r="V14" i="6"/>
  <c r="W14" i="6" s="1"/>
  <c r="E14" i="6"/>
  <c r="F14" i="6" s="1"/>
  <c r="V13" i="6"/>
  <c r="W13" i="6" s="1"/>
  <c r="F13" i="6"/>
  <c r="E13" i="6"/>
  <c r="V12" i="6"/>
  <c r="W12" i="6" s="1"/>
  <c r="X13" i="6"/>
  <c r="E12" i="6"/>
  <c r="F12" i="6" s="1"/>
  <c r="V11" i="6"/>
  <c r="W11" i="6" s="1"/>
  <c r="G12" i="6"/>
  <c r="E11" i="6"/>
  <c r="F11" i="6" s="1"/>
  <c r="V10" i="6"/>
  <c r="W10" i="6" s="1"/>
  <c r="F10" i="6"/>
  <c r="E10" i="6"/>
  <c r="X9" i="6"/>
  <c r="V9" i="6"/>
  <c r="W9" i="6" s="1"/>
  <c r="E9" i="6"/>
  <c r="F9" i="6" s="1"/>
  <c r="G10" i="6"/>
  <c r="W8" i="6"/>
  <c r="V8" i="6"/>
  <c r="F8" i="6"/>
  <c r="E8" i="6"/>
  <c r="G9" i="6"/>
  <c r="X8" i="6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C60" i="5"/>
  <c r="B60" i="5"/>
  <c r="X55" i="5"/>
  <c r="V55" i="5"/>
  <c r="W55" i="5" s="1"/>
  <c r="G55" i="5"/>
  <c r="X54" i="5"/>
  <c r="G54" i="5"/>
  <c r="E55" i="5"/>
  <c r="F55" i="5" s="1"/>
  <c r="G53" i="5"/>
  <c r="E54" i="5"/>
  <c r="F54" i="5" s="1"/>
  <c r="X52" i="5"/>
  <c r="G52" i="5"/>
  <c r="E53" i="5"/>
  <c r="F53" i="5" s="1"/>
  <c r="X51" i="5"/>
  <c r="G51" i="5"/>
  <c r="E51" i="5"/>
  <c r="F51" i="5" s="1"/>
  <c r="X50" i="5"/>
  <c r="W50" i="5"/>
  <c r="G50" i="5"/>
  <c r="V50" i="5"/>
  <c r="E50" i="5"/>
  <c r="F50" i="5" s="1"/>
  <c r="X48" i="5"/>
  <c r="G48" i="5"/>
  <c r="E49" i="5"/>
  <c r="F49" i="5" s="1"/>
  <c r="X47" i="5"/>
  <c r="V47" i="5"/>
  <c r="W47" i="5" s="1"/>
  <c r="V48" i="5"/>
  <c r="W48" i="5" s="1"/>
  <c r="G47" i="5"/>
  <c r="X46" i="5"/>
  <c r="G46" i="5"/>
  <c r="E47" i="5"/>
  <c r="F47" i="5" s="1"/>
  <c r="V46" i="5"/>
  <c r="W46" i="5" s="1"/>
  <c r="F45" i="5"/>
  <c r="X44" i="5"/>
  <c r="W44" i="5"/>
  <c r="G44" i="5"/>
  <c r="E45" i="5"/>
  <c r="X43" i="5"/>
  <c r="V43" i="5"/>
  <c r="W43" i="5" s="1"/>
  <c r="V44" i="5"/>
  <c r="G43" i="5"/>
  <c r="E44" i="5"/>
  <c r="F44" i="5" s="1"/>
  <c r="X42" i="5"/>
  <c r="G42" i="5"/>
  <c r="E42" i="5"/>
  <c r="F42" i="5" s="1"/>
  <c r="E43" i="5"/>
  <c r="F43" i="5" s="1"/>
  <c r="V42" i="5"/>
  <c r="W42" i="5" s="1"/>
  <c r="G41" i="5"/>
  <c r="X40" i="5"/>
  <c r="V40" i="5"/>
  <c r="W40" i="5" s="1"/>
  <c r="V41" i="5"/>
  <c r="W41" i="5" s="1"/>
  <c r="G40" i="5"/>
  <c r="E40" i="5"/>
  <c r="F40" i="5" s="1"/>
  <c r="X39" i="5"/>
  <c r="G39" i="5"/>
  <c r="X38" i="5"/>
  <c r="V38" i="5"/>
  <c r="W38" i="5" s="1"/>
  <c r="V39" i="5"/>
  <c r="W39" i="5" s="1"/>
  <c r="G38" i="5"/>
  <c r="E38" i="5"/>
  <c r="F38" i="5" s="1"/>
  <c r="X36" i="5"/>
  <c r="V36" i="5"/>
  <c r="W36" i="5" s="1"/>
  <c r="V37" i="5"/>
  <c r="W37" i="5" s="1"/>
  <c r="G36" i="5"/>
  <c r="E36" i="5"/>
  <c r="F36" i="5" s="1"/>
  <c r="X35" i="5"/>
  <c r="G35" i="5"/>
  <c r="V35" i="5"/>
  <c r="W35" i="5" s="1"/>
  <c r="X28" i="5"/>
  <c r="V28" i="5"/>
  <c r="W28" i="5" s="1"/>
  <c r="G28" i="5"/>
  <c r="E28" i="5"/>
  <c r="F28" i="5" s="1"/>
  <c r="X27" i="5"/>
  <c r="W27" i="5"/>
  <c r="V27" i="5"/>
  <c r="E27" i="5"/>
  <c r="F27" i="5" s="1"/>
  <c r="W26" i="5"/>
  <c r="V26" i="5"/>
  <c r="F26" i="5"/>
  <c r="E26" i="5"/>
  <c r="X25" i="5"/>
  <c r="W25" i="5"/>
  <c r="V25" i="5"/>
  <c r="G25" i="5"/>
  <c r="E25" i="5"/>
  <c r="F25" i="5" s="1"/>
  <c r="X24" i="5"/>
  <c r="V24" i="5"/>
  <c r="W24" i="5" s="1"/>
  <c r="G24" i="5"/>
  <c r="F24" i="5"/>
  <c r="E24" i="5"/>
  <c r="W23" i="5"/>
  <c r="V23" i="5"/>
  <c r="E23" i="5"/>
  <c r="F23" i="5" s="1"/>
  <c r="W22" i="5"/>
  <c r="V22" i="5"/>
  <c r="E22" i="5"/>
  <c r="F22" i="5" s="1"/>
  <c r="X21" i="5"/>
  <c r="W21" i="5"/>
  <c r="V21" i="5"/>
  <c r="G21" i="5"/>
  <c r="F21" i="5"/>
  <c r="E21" i="5"/>
  <c r="X20" i="5"/>
  <c r="V20" i="5"/>
  <c r="W20" i="5" s="1"/>
  <c r="G20" i="5"/>
  <c r="E20" i="5"/>
  <c r="F20" i="5" s="1"/>
  <c r="V19" i="5"/>
  <c r="W19" i="5" s="1"/>
  <c r="F19" i="5"/>
  <c r="E19" i="5"/>
  <c r="W18" i="5"/>
  <c r="V18" i="5"/>
  <c r="F18" i="5"/>
  <c r="E18" i="5"/>
  <c r="X17" i="5"/>
  <c r="W17" i="5"/>
  <c r="V17" i="5"/>
  <c r="G17" i="5"/>
  <c r="E17" i="5"/>
  <c r="F17" i="5" s="1"/>
  <c r="I10" i="5" s="1"/>
  <c r="X16" i="5"/>
  <c r="V16" i="5"/>
  <c r="W16" i="5" s="1"/>
  <c r="G16" i="5"/>
  <c r="F16" i="5"/>
  <c r="E16" i="5"/>
  <c r="X15" i="5"/>
  <c r="V15" i="5"/>
  <c r="W15" i="5" s="1"/>
  <c r="E15" i="5"/>
  <c r="F15" i="5" s="1"/>
  <c r="V14" i="5"/>
  <c r="W14" i="5" s="1"/>
  <c r="E14" i="5"/>
  <c r="F14" i="5" s="1"/>
  <c r="X13" i="5"/>
  <c r="V13" i="5"/>
  <c r="W13" i="5" s="1"/>
  <c r="G13" i="5"/>
  <c r="E13" i="5"/>
  <c r="F13" i="5" s="1"/>
  <c r="X12" i="5"/>
  <c r="V12" i="5"/>
  <c r="W12" i="5" s="1"/>
  <c r="G12" i="5"/>
  <c r="E12" i="5"/>
  <c r="F12" i="5" s="1"/>
  <c r="V11" i="5"/>
  <c r="W11" i="5" s="1"/>
  <c r="G11" i="5"/>
  <c r="E11" i="5"/>
  <c r="F11" i="5" s="1"/>
  <c r="V10" i="5"/>
  <c r="W10" i="5" s="1"/>
  <c r="E10" i="5"/>
  <c r="F10" i="5" s="1"/>
  <c r="X9" i="5"/>
  <c r="V9" i="5"/>
  <c r="W9" i="5" s="1"/>
  <c r="G9" i="5"/>
  <c r="E9" i="5"/>
  <c r="F9" i="5" s="1"/>
  <c r="X8" i="5"/>
  <c r="V8" i="5"/>
  <c r="W8" i="5" s="1"/>
  <c r="Z13" i="5" s="1"/>
  <c r="G8" i="5"/>
  <c r="E8" i="5"/>
  <c r="F8" i="5" s="1"/>
  <c r="E15" i="2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7" i="4"/>
  <c r="X27" i="4"/>
  <c r="X23" i="4"/>
  <c r="G19" i="4"/>
  <c r="G15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C60" i="4"/>
  <c r="B60" i="4"/>
  <c r="X55" i="4"/>
  <c r="G55" i="4"/>
  <c r="X54" i="4"/>
  <c r="V55" i="4"/>
  <c r="W55" i="4" s="1"/>
  <c r="G54" i="4"/>
  <c r="E54" i="4"/>
  <c r="F54" i="4" s="1"/>
  <c r="E55" i="4"/>
  <c r="F55" i="4" s="1"/>
  <c r="X53" i="4"/>
  <c r="V54" i="4"/>
  <c r="W54" i="4" s="1"/>
  <c r="G53" i="4"/>
  <c r="X52" i="4"/>
  <c r="V53" i="4"/>
  <c r="W53" i="4" s="1"/>
  <c r="G52" i="4"/>
  <c r="E52" i="4"/>
  <c r="F52" i="4" s="1"/>
  <c r="E53" i="4"/>
  <c r="F53" i="4" s="1"/>
  <c r="X51" i="4"/>
  <c r="V52" i="4"/>
  <c r="W52" i="4" s="1"/>
  <c r="G51" i="4"/>
  <c r="X50" i="4"/>
  <c r="V51" i="4"/>
  <c r="W51" i="4" s="1"/>
  <c r="G50" i="4"/>
  <c r="E50" i="4"/>
  <c r="F50" i="4" s="1"/>
  <c r="E51" i="4"/>
  <c r="F51" i="4" s="1"/>
  <c r="X49" i="4"/>
  <c r="V50" i="4"/>
  <c r="W50" i="4" s="1"/>
  <c r="G49" i="4"/>
  <c r="X48" i="4"/>
  <c r="V49" i="4"/>
  <c r="W49" i="4" s="1"/>
  <c r="G48" i="4"/>
  <c r="E48" i="4"/>
  <c r="F48" i="4" s="1"/>
  <c r="E49" i="4"/>
  <c r="F49" i="4" s="1"/>
  <c r="X47" i="4"/>
  <c r="V48" i="4"/>
  <c r="W48" i="4" s="1"/>
  <c r="G47" i="4"/>
  <c r="X46" i="4"/>
  <c r="V47" i="4"/>
  <c r="W47" i="4" s="1"/>
  <c r="G46" i="4"/>
  <c r="E46" i="4"/>
  <c r="F46" i="4" s="1"/>
  <c r="E47" i="4"/>
  <c r="F47" i="4" s="1"/>
  <c r="X45" i="4"/>
  <c r="V46" i="4"/>
  <c r="W46" i="4" s="1"/>
  <c r="G45" i="4"/>
  <c r="X44" i="4"/>
  <c r="V45" i="4"/>
  <c r="W45" i="4" s="1"/>
  <c r="G44" i="4"/>
  <c r="E44" i="4"/>
  <c r="F44" i="4" s="1"/>
  <c r="E45" i="4"/>
  <c r="F45" i="4" s="1"/>
  <c r="X43" i="4"/>
  <c r="V44" i="4"/>
  <c r="W44" i="4" s="1"/>
  <c r="G43" i="4"/>
  <c r="X42" i="4"/>
  <c r="V42" i="4"/>
  <c r="W42" i="4" s="1"/>
  <c r="V43" i="4"/>
  <c r="W43" i="4" s="1"/>
  <c r="G42" i="4"/>
  <c r="E43" i="4"/>
  <c r="F43" i="4" s="1"/>
  <c r="X41" i="4"/>
  <c r="V41" i="4"/>
  <c r="W41" i="4" s="1"/>
  <c r="G41" i="4"/>
  <c r="E42" i="4"/>
  <c r="F42" i="4" s="1"/>
  <c r="X40" i="4"/>
  <c r="V40" i="4"/>
  <c r="W40" i="4" s="1"/>
  <c r="G40" i="4"/>
  <c r="E41" i="4"/>
  <c r="F41" i="4" s="1"/>
  <c r="X39" i="4"/>
  <c r="V39" i="4"/>
  <c r="W39" i="4" s="1"/>
  <c r="G39" i="4"/>
  <c r="E40" i="4"/>
  <c r="F40" i="4" s="1"/>
  <c r="X38" i="4"/>
  <c r="V38" i="4"/>
  <c r="W38" i="4" s="1"/>
  <c r="G38" i="4"/>
  <c r="X37" i="4"/>
  <c r="V37" i="4"/>
  <c r="W37" i="4" s="1"/>
  <c r="G37" i="4"/>
  <c r="E38" i="4"/>
  <c r="F38" i="4" s="1"/>
  <c r="X36" i="4"/>
  <c r="V36" i="4"/>
  <c r="W36" i="4" s="1"/>
  <c r="G36" i="4"/>
  <c r="E37" i="4"/>
  <c r="F37" i="4" s="1"/>
  <c r="X35" i="4"/>
  <c r="V35" i="4"/>
  <c r="W35" i="4" s="1"/>
  <c r="Z35" i="4" s="1"/>
  <c r="G35" i="4"/>
  <c r="E36" i="4"/>
  <c r="F36" i="4" s="1"/>
  <c r="X28" i="4"/>
  <c r="V28" i="4"/>
  <c r="W28" i="4" s="1"/>
  <c r="G28" i="4"/>
  <c r="E28" i="4"/>
  <c r="F28" i="4" s="1"/>
  <c r="V27" i="4"/>
  <c r="W27" i="4" s="1"/>
  <c r="E27" i="4"/>
  <c r="F27" i="4" s="1"/>
  <c r="X26" i="4"/>
  <c r="V26" i="4"/>
  <c r="W26" i="4" s="1"/>
  <c r="G26" i="4"/>
  <c r="E26" i="4"/>
  <c r="F26" i="4" s="1"/>
  <c r="X25" i="4"/>
  <c r="V25" i="4"/>
  <c r="W25" i="4" s="1"/>
  <c r="G25" i="4"/>
  <c r="E25" i="4"/>
  <c r="F25" i="4" s="1"/>
  <c r="X24" i="4"/>
  <c r="V24" i="4"/>
  <c r="W24" i="4" s="1"/>
  <c r="G24" i="4"/>
  <c r="E24" i="4"/>
  <c r="F24" i="4" s="1"/>
  <c r="V23" i="4"/>
  <c r="W23" i="4" s="1"/>
  <c r="G23" i="4"/>
  <c r="E23" i="4"/>
  <c r="F23" i="4" s="1"/>
  <c r="X22" i="4"/>
  <c r="V22" i="4"/>
  <c r="W22" i="4" s="1"/>
  <c r="G22" i="4"/>
  <c r="F22" i="4"/>
  <c r="E22" i="4"/>
  <c r="X21" i="4"/>
  <c r="V21" i="4"/>
  <c r="W21" i="4" s="1"/>
  <c r="G21" i="4"/>
  <c r="E21" i="4"/>
  <c r="F21" i="4" s="1"/>
  <c r="X20" i="4"/>
  <c r="W20" i="4"/>
  <c r="V20" i="4"/>
  <c r="G20" i="4"/>
  <c r="F20" i="4"/>
  <c r="E20" i="4"/>
  <c r="W19" i="4"/>
  <c r="V19" i="4"/>
  <c r="F19" i="4"/>
  <c r="E19" i="4"/>
  <c r="X18" i="4"/>
  <c r="W18" i="4"/>
  <c r="V18" i="4"/>
  <c r="G18" i="4"/>
  <c r="F18" i="4"/>
  <c r="E18" i="4"/>
  <c r="X17" i="4"/>
  <c r="W17" i="4"/>
  <c r="V17" i="4"/>
  <c r="G17" i="4"/>
  <c r="F17" i="4"/>
  <c r="E17" i="4"/>
  <c r="X16" i="4"/>
  <c r="W16" i="4"/>
  <c r="V16" i="4"/>
  <c r="G16" i="4"/>
  <c r="F16" i="4"/>
  <c r="E16" i="4"/>
  <c r="V15" i="4"/>
  <c r="W15" i="4" s="1"/>
  <c r="F15" i="4"/>
  <c r="E15" i="4"/>
  <c r="X14" i="4"/>
  <c r="W14" i="4"/>
  <c r="V14" i="4"/>
  <c r="G14" i="4"/>
  <c r="E14" i="4"/>
  <c r="F14" i="4" s="1"/>
  <c r="X13" i="4"/>
  <c r="W13" i="4"/>
  <c r="V13" i="4"/>
  <c r="G13" i="4"/>
  <c r="F13" i="4"/>
  <c r="E13" i="4"/>
  <c r="X12" i="4"/>
  <c r="W12" i="4"/>
  <c r="V12" i="4"/>
  <c r="G12" i="4"/>
  <c r="F12" i="4"/>
  <c r="E12" i="4"/>
  <c r="X11" i="4"/>
  <c r="V11" i="4"/>
  <c r="W11" i="4" s="1"/>
  <c r="G11" i="4"/>
  <c r="F11" i="4"/>
  <c r="E11" i="4"/>
  <c r="X10" i="4"/>
  <c r="W10" i="4"/>
  <c r="V10" i="4"/>
  <c r="G10" i="4"/>
  <c r="F10" i="4"/>
  <c r="E10" i="4"/>
  <c r="X9" i="4"/>
  <c r="W9" i="4"/>
  <c r="V9" i="4"/>
  <c r="G9" i="4"/>
  <c r="F9" i="4"/>
  <c r="E9" i="4"/>
  <c r="X8" i="4"/>
  <c r="W8" i="4"/>
  <c r="V8" i="4"/>
  <c r="G8" i="4"/>
  <c r="F8" i="4"/>
  <c r="I28" i="4" s="1"/>
  <c r="E8" i="4"/>
  <c r="C62" i="3"/>
  <c r="C60" i="3"/>
  <c r="B60" i="3"/>
  <c r="S8" i="3"/>
  <c r="S9" i="3"/>
  <c r="S10" i="3"/>
  <c r="G11" i="3" s="1"/>
  <c r="S11" i="3"/>
  <c r="S12" i="3"/>
  <c r="S13" i="3"/>
  <c r="S14" i="3"/>
  <c r="S15" i="3"/>
  <c r="S16" i="3"/>
  <c r="S17" i="3"/>
  <c r="S18" i="3"/>
  <c r="S19" i="3"/>
  <c r="S20" i="3"/>
  <c r="S21" i="3"/>
  <c r="S22" i="3"/>
  <c r="G23" i="3" s="1"/>
  <c r="S23" i="3"/>
  <c r="S24" i="3"/>
  <c r="S25" i="3"/>
  <c r="S26" i="3"/>
  <c r="S27" i="3"/>
  <c r="S28" i="3"/>
  <c r="S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7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X55" i="3"/>
  <c r="G55" i="3"/>
  <c r="E55" i="3"/>
  <c r="F55" i="3" s="1"/>
  <c r="X54" i="3"/>
  <c r="V55" i="3"/>
  <c r="W55" i="3" s="1"/>
  <c r="G54" i="3"/>
  <c r="E54" i="3"/>
  <c r="F54" i="3" s="1"/>
  <c r="X53" i="3"/>
  <c r="V54" i="3"/>
  <c r="W54" i="3" s="1"/>
  <c r="G53" i="3"/>
  <c r="E53" i="3"/>
  <c r="F53" i="3" s="1"/>
  <c r="X52" i="3"/>
  <c r="V53" i="3"/>
  <c r="W53" i="3" s="1"/>
  <c r="G52" i="3"/>
  <c r="E52" i="3"/>
  <c r="F52" i="3" s="1"/>
  <c r="X51" i="3"/>
  <c r="W51" i="3"/>
  <c r="V52" i="3"/>
  <c r="W52" i="3" s="1"/>
  <c r="G51" i="3"/>
  <c r="E51" i="3"/>
  <c r="F51" i="3" s="1"/>
  <c r="X50" i="3"/>
  <c r="V51" i="3"/>
  <c r="G50" i="3"/>
  <c r="E50" i="3"/>
  <c r="F50" i="3" s="1"/>
  <c r="X49" i="3"/>
  <c r="V50" i="3"/>
  <c r="W50" i="3" s="1"/>
  <c r="G49" i="3"/>
  <c r="E49" i="3"/>
  <c r="F49" i="3" s="1"/>
  <c r="X48" i="3"/>
  <c r="V49" i="3"/>
  <c r="W49" i="3" s="1"/>
  <c r="G48" i="3"/>
  <c r="E48" i="3"/>
  <c r="F48" i="3" s="1"/>
  <c r="X47" i="3"/>
  <c r="W47" i="3"/>
  <c r="V48" i="3"/>
  <c r="W48" i="3" s="1"/>
  <c r="G47" i="3"/>
  <c r="E47" i="3"/>
  <c r="F47" i="3" s="1"/>
  <c r="X46" i="3"/>
  <c r="V47" i="3"/>
  <c r="G46" i="3"/>
  <c r="E46" i="3"/>
  <c r="F46" i="3" s="1"/>
  <c r="X45" i="3"/>
  <c r="V46" i="3"/>
  <c r="W46" i="3" s="1"/>
  <c r="G45" i="3"/>
  <c r="E45" i="3"/>
  <c r="F45" i="3" s="1"/>
  <c r="X44" i="3"/>
  <c r="V45" i="3"/>
  <c r="W45" i="3" s="1"/>
  <c r="G44" i="3"/>
  <c r="E44" i="3"/>
  <c r="F44" i="3" s="1"/>
  <c r="X43" i="3"/>
  <c r="V44" i="3"/>
  <c r="W44" i="3" s="1"/>
  <c r="G43" i="3"/>
  <c r="E43" i="3"/>
  <c r="F43" i="3" s="1"/>
  <c r="X42" i="3"/>
  <c r="V43" i="3"/>
  <c r="W43" i="3" s="1"/>
  <c r="G42" i="3"/>
  <c r="E42" i="3"/>
  <c r="F42" i="3" s="1"/>
  <c r="X41" i="3"/>
  <c r="G41" i="3"/>
  <c r="X40" i="3"/>
  <c r="G40" i="3"/>
  <c r="E40" i="3"/>
  <c r="F40" i="3" s="1"/>
  <c r="E41" i="3"/>
  <c r="F41" i="3" s="1"/>
  <c r="X39" i="3"/>
  <c r="G39" i="3"/>
  <c r="E39" i="3"/>
  <c r="F39" i="3" s="1"/>
  <c r="X38" i="3"/>
  <c r="G38" i="3"/>
  <c r="E38" i="3"/>
  <c r="F38" i="3" s="1"/>
  <c r="X37" i="3"/>
  <c r="G37" i="3"/>
  <c r="E37" i="3"/>
  <c r="F37" i="3" s="1"/>
  <c r="X36" i="3"/>
  <c r="G36" i="3"/>
  <c r="E36" i="3"/>
  <c r="F36" i="3" s="1"/>
  <c r="X35" i="3"/>
  <c r="W35" i="3"/>
  <c r="G35" i="3"/>
  <c r="E35" i="3"/>
  <c r="F35" i="3" s="1"/>
  <c r="V35" i="3"/>
  <c r="X28" i="3"/>
  <c r="V28" i="3"/>
  <c r="W28" i="3" s="1"/>
  <c r="G28" i="3"/>
  <c r="E28" i="3"/>
  <c r="F28" i="3" s="1"/>
  <c r="W27" i="3"/>
  <c r="V27" i="3"/>
  <c r="F27" i="3"/>
  <c r="E27" i="3"/>
  <c r="X26" i="3"/>
  <c r="V26" i="3"/>
  <c r="W26" i="3" s="1"/>
  <c r="G26" i="3"/>
  <c r="F26" i="3"/>
  <c r="E26" i="3"/>
  <c r="X25" i="3"/>
  <c r="W25" i="3"/>
  <c r="V25" i="3"/>
  <c r="G25" i="3"/>
  <c r="F25" i="3"/>
  <c r="E25" i="3"/>
  <c r="X24" i="3"/>
  <c r="V24" i="3"/>
  <c r="W24" i="3" s="1"/>
  <c r="G24" i="3"/>
  <c r="F24" i="3"/>
  <c r="E24" i="3"/>
  <c r="W23" i="3"/>
  <c r="V23" i="3"/>
  <c r="F23" i="3"/>
  <c r="E23" i="3"/>
  <c r="X22" i="3"/>
  <c r="V22" i="3"/>
  <c r="W22" i="3" s="1"/>
  <c r="G22" i="3"/>
  <c r="F22" i="3"/>
  <c r="E22" i="3"/>
  <c r="X21" i="3"/>
  <c r="W21" i="3"/>
  <c r="V21" i="3"/>
  <c r="G21" i="3"/>
  <c r="F21" i="3"/>
  <c r="E21" i="3"/>
  <c r="X20" i="3"/>
  <c r="V20" i="3"/>
  <c r="W20" i="3" s="1"/>
  <c r="G20" i="3"/>
  <c r="F20" i="3"/>
  <c r="E20" i="3"/>
  <c r="W19" i="3"/>
  <c r="V19" i="3"/>
  <c r="F19" i="3"/>
  <c r="E19" i="3"/>
  <c r="X18" i="3"/>
  <c r="V18" i="3"/>
  <c r="W18" i="3" s="1"/>
  <c r="G18" i="3"/>
  <c r="E18" i="3"/>
  <c r="F18" i="3" s="1"/>
  <c r="X17" i="3"/>
  <c r="W17" i="3"/>
  <c r="V17" i="3"/>
  <c r="G17" i="3"/>
  <c r="F17" i="3"/>
  <c r="E17" i="3"/>
  <c r="X16" i="3"/>
  <c r="V16" i="3"/>
  <c r="W16" i="3" s="1"/>
  <c r="G16" i="3"/>
  <c r="F16" i="3"/>
  <c r="E16" i="3"/>
  <c r="W15" i="3"/>
  <c r="V15" i="3"/>
  <c r="G15" i="3"/>
  <c r="F15" i="3"/>
  <c r="E15" i="3"/>
  <c r="X14" i="3"/>
  <c r="V14" i="3"/>
  <c r="W14" i="3" s="1"/>
  <c r="G14" i="3"/>
  <c r="F14" i="3"/>
  <c r="E14" i="3"/>
  <c r="X13" i="3"/>
  <c r="W13" i="3"/>
  <c r="V13" i="3"/>
  <c r="G13" i="3"/>
  <c r="F13" i="3"/>
  <c r="E13" i="3"/>
  <c r="X12" i="3"/>
  <c r="V12" i="3"/>
  <c r="W12" i="3" s="1"/>
  <c r="G12" i="3"/>
  <c r="E12" i="3"/>
  <c r="F12" i="3" s="1"/>
  <c r="V11" i="3"/>
  <c r="W11" i="3" s="1"/>
  <c r="E11" i="3"/>
  <c r="F11" i="3" s="1"/>
  <c r="X10" i="3"/>
  <c r="V10" i="3"/>
  <c r="W10" i="3" s="1"/>
  <c r="G10" i="3"/>
  <c r="E10" i="3"/>
  <c r="F10" i="3" s="1"/>
  <c r="X9" i="3"/>
  <c r="V9" i="3"/>
  <c r="W9" i="3" s="1"/>
  <c r="G9" i="3"/>
  <c r="E9" i="3"/>
  <c r="F9" i="3" s="1"/>
  <c r="X8" i="3"/>
  <c r="V8" i="3"/>
  <c r="W8" i="3" s="1"/>
  <c r="G8" i="3"/>
  <c r="E8" i="3"/>
  <c r="F8" i="3" s="1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34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Y11" i="8" l="1"/>
  <c r="V38" i="8"/>
  <c r="W38" i="8" s="1"/>
  <c r="V42" i="8"/>
  <c r="W42" i="8" s="1"/>
  <c r="E46" i="8"/>
  <c r="F46" i="8" s="1"/>
  <c r="H36" i="8" s="1"/>
  <c r="E52" i="8"/>
  <c r="F52" i="8" s="1"/>
  <c r="E56" i="8"/>
  <c r="F56" i="8" s="1"/>
  <c r="E40" i="8"/>
  <c r="F40" i="8" s="1"/>
  <c r="H37" i="8" s="1"/>
  <c r="V53" i="8"/>
  <c r="W53" i="8" s="1"/>
  <c r="H11" i="8"/>
  <c r="I15" i="8"/>
  <c r="H15" i="8"/>
  <c r="J15" i="8" s="1"/>
  <c r="Z12" i="8"/>
  <c r="Y14" i="8"/>
  <c r="Z7" i="8"/>
  <c r="H8" i="8"/>
  <c r="J8" i="8" s="1"/>
  <c r="Y8" i="8"/>
  <c r="H9" i="8"/>
  <c r="Y9" i="8"/>
  <c r="H10" i="8"/>
  <c r="Y10" i="8"/>
  <c r="Y7" i="8"/>
  <c r="I12" i="8"/>
  <c r="Y12" i="8"/>
  <c r="I14" i="8"/>
  <c r="H7" i="8"/>
  <c r="I8" i="8"/>
  <c r="Z8" i="8"/>
  <c r="AA8" i="8" s="1"/>
  <c r="I9" i="8"/>
  <c r="Z9" i="8"/>
  <c r="AA9" i="8" s="1"/>
  <c r="I10" i="8"/>
  <c r="Z10" i="8"/>
  <c r="I11" i="8"/>
  <c r="Z11" i="8"/>
  <c r="AA11" i="8" s="1"/>
  <c r="I13" i="8"/>
  <c r="Y13" i="8"/>
  <c r="H13" i="8"/>
  <c r="I7" i="8"/>
  <c r="I28" i="8"/>
  <c r="I27" i="8"/>
  <c r="J27" i="8" s="1"/>
  <c r="I26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Z28" i="8"/>
  <c r="Z27" i="8"/>
  <c r="Z26" i="8"/>
  <c r="Z25" i="8"/>
  <c r="Y28" i="8"/>
  <c r="AA28" i="8" s="1"/>
  <c r="Y27" i="8"/>
  <c r="AA27" i="8" s="1"/>
  <c r="Y26" i="8"/>
  <c r="AA26" i="8" s="1"/>
  <c r="Y25" i="8"/>
  <c r="Y24" i="8"/>
  <c r="Y23" i="8"/>
  <c r="Y22" i="8"/>
  <c r="Y21" i="8"/>
  <c r="Y20" i="8"/>
  <c r="Y19" i="8"/>
  <c r="Y18" i="8"/>
  <c r="Y17" i="8"/>
  <c r="Y16" i="8"/>
  <c r="Y15" i="8"/>
  <c r="H12" i="8"/>
  <c r="J12" i="8" s="1"/>
  <c r="Z13" i="8"/>
  <c r="H14" i="8"/>
  <c r="J14" i="8" s="1"/>
  <c r="Z14" i="8"/>
  <c r="AA14" i="8" s="1"/>
  <c r="Z15" i="8"/>
  <c r="I16" i="8"/>
  <c r="Z16" i="8"/>
  <c r="I17" i="8"/>
  <c r="Z17" i="8"/>
  <c r="I18" i="8"/>
  <c r="Z18" i="8"/>
  <c r="I19" i="8"/>
  <c r="Z19" i="8"/>
  <c r="I20" i="8"/>
  <c r="Z20" i="8"/>
  <c r="I21" i="8"/>
  <c r="Z21" i="8"/>
  <c r="I22" i="8"/>
  <c r="Z22" i="8"/>
  <c r="I23" i="8"/>
  <c r="Z23" i="8"/>
  <c r="I24" i="8"/>
  <c r="Z24" i="8"/>
  <c r="I25" i="8"/>
  <c r="J28" i="8"/>
  <c r="AA25" i="8"/>
  <c r="E42" i="8"/>
  <c r="F42" i="8" s="1"/>
  <c r="V49" i="8"/>
  <c r="W49" i="8" s="1"/>
  <c r="V47" i="8"/>
  <c r="W47" i="8" s="1"/>
  <c r="V55" i="8"/>
  <c r="W55" i="8" s="1"/>
  <c r="Z47" i="7"/>
  <c r="Z49" i="7"/>
  <c r="Y37" i="7"/>
  <c r="AA37" i="7" s="1"/>
  <c r="E19" i="7"/>
  <c r="F19" i="7" s="1"/>
  <c r="H24" i="7" s="1"/>
  <c r="E27" i="7"/>
  <c r="F27" i="7" s="1"/>
  <c r="Z26" i="7"/>
  <c r="Y37" i="6"/>
  <c r="Z35" i="6"/>
  <c r="G36" i="6"/>
  <c r="X40" i="6"/>
  <c r="G48" i="6"/>
  <c r="G52" i="6"/>
  <c r="B66" i="6"/>
  <c r="B62" i="6"/>
  <c r="B78" i="6"/>
  <c r="X48" i="6"/>
  <c r="G13" i="6"/>
  <c r="G27" i="6"/>
  <c r="X23" i="6"/>
  <c r="X15" i="6"/>
  <c r="G11" i="6"/>
  <c r="I37" i="6"/>
  <c r="G45" i="6"/>
  <c r="X53" i="6"/>
  <c r="G37" i="6"/>
  <c r="G41" i="6"/>
  <c r="X45" i="6"/>
  <c r="G49" i="6"/>
  <c r="G53" i="6"/>
  <c r="X19" i="6"/>
  <c r="G23" i="6"/>
  <c r="G17" i="6"/>
  <c r="X18" i="6"/>
  <c r="X21" i="6"/>
  <c r="X10" i="6"/>
  <c r="G25" i="6"/>
  <c r="X26" i="6"/>
  <c r="G15" i="6"/>
  <c r="X37" i="5"/>
  <c r="X45" i="5"/>
  <c r="G49" i="5"/>
  <c r="G19" i="5"/>
  <c r="X23" i="5"/>
  <c r="Z11" i="5"/>
  <c r="Z9" i="5"/>
  <c r="Z8" i="5"/>
  <c r="Z10" i="5"/>
  <c r="Z12" i="5"/>
  <c r="Z14" i="5"/>
  <c r="H7" i="5"/>
  <c r="I9" i="5"/>
  <c r="I12" i="5"/>
  <c r="I15" i="5"/>
  <c r="J15" i="5" s="1"/>
  <c r="I8" i="5"/>
  <c r="I11" i="5"/>
  <c r="I13" i="5"/>
  <c r="I14" i="5"/>
  <c r="E35" i="5"/>
  <c r="F35" i="5" s="1"/>
  <c r="I53" i="5" s="1"/>
  <c r="E39" i="5"/>
  <c r="F39" i="5" s="1"/>
  <c r="E37" i="5"/>
  <c r="F37" i="5" s="1"/>
  <c r="H39" i="5" s="1"/>
  <c r="E41" i="5"/>
  <c r="F41" i="5" s="1"/>
  <c r="E46" i="5"/>
  <c r="F46" i="5" s="1"/>
  <c r="E52" i="5"/>
  <c r="F52" i="5" s="1"/>
  <c r="X10" i="5"/>
  <c r="X14" i="5"/>
  <c r="X18" i="5"/>
  <c r="X22" i="5"/>
  <c r="X26" i="5"/>
  <c r="Z7" i="7"/>
  <c r="Z22" i="7"/>
  <c r="Z17" i="7"/>
  <c r="Z15" i="7"/>
  <c r="Z13" i="7"/>
  <c r="Z11" i="7"/>
  <c r="Z9" i="7"/>
  <c r="H26" i="7"/>
  <c r="J26" i="7" s="1"/>
  <c r="H22" i="7"/>
  <c r="I27" i="7"/>
  <c r="I23" i="7"/>
  <c r="I19" i="7"/>
  <c r="I26" i="7"/>
  <c r="I22" i="7"/>
  <c r="H27" i="7"/>
  <c r="J27" i="7" s="1"/>
  <c r="I17" i="7"/>
  <c r="I13" i="7"/>
  <c r="I9" i="7"/>
  <c r="H18" i="7"/>
  <c r="H17" i="7"/>
  <c r="J17" i="7" s="1"/>
  <c r="H13" i="7"/>
  <c r="J13" i="7" s="1"/>
  <c r="H9" i="7"/>
  <c r="J9" i="7" s="1"/>
  <c r="H14" i="7"/>
  <c r="J14" i="7" s="1"/>
  <c r="I7" i="7"/>
  <c r="I18" i="7"/>
  <c r="J18" i="7" s="1"/>
  <c r="I14" i="7"/>
  <c r="I10" i="7"/>
  <c r="H25" i="7"/>
  <c r="H8" i="7"/>
  <c r="Y8" i="7"/>
  <c r="Y10" i="7"/>
  <c r="Y12" i="7"/>
  <c r="Y14" i="7"/>
  <c r="Y16" i="7"/>
  <c r="Z20" i="7"/>
  <c r="Z28" i="7"/>
  <c r="I35" i="7"/>
  <c r="Y42" i="7"/>
  <c r="Y7" i="7"/>
  <c r="Z8" i="7"/>
  <c r="AA8" i="7" s="1"/>
  <c r="Z10" i="7"/>
  <c r="AA10" i="7" s="1"/>
  <c r="Z12" i="7"/>
  <c r="Z14" i="7"/>
  <c r="Z16" i="7"/>
  <c r="AA16" i="7" s="1"/>
  <c r="Z18" i="7"/>
  <c r="Y40" i="7"/>
  <c r="Z27" i="7"/>
  <c r="Z25" i="7"/>
  <c r="Z23" i="7"/>
  <c r="Z21" i="7"/>
  <c r="Z19" i="7"/>
  <c r="Y27" i="7"/>
  <c r="AA27" i="7" s="1"/>
  <c r="Y25" i="7"/>
  <c r="Y23" i="7"/>
  <c r="AA23" i="7" s="1"/>
  <c r="Y21" i="7"/>
  <c r="Y19" i="7"/>
  <c r="AA19" i="7" s="1"/>
  <c r="Y28" i="7"/>
  <c r="Y26" i="7"/>
  <c r="Y24" i="7"/>
  <c r="Y22" i="7"/>
  <c r="AA22" i="7" s="1"/>
  <c r="Y20" i="7"/>
  <c r="Y18" i="7"/>
  <c r="Y9" i="7"/>
  <c r="Y11" i="7"/>
  <c r="AA11" i="7" s="1"/>
  <c r="Y13" i="7"/>
  <c r="Y15" i="7"/>
  <c r="AA15" i="7" s="1"/>
  <c r="Y17" i="7"/>
  <c r="AA20" i="7"/>
  <c r="Z24" i="7"/>
  <c r="AA28" i="7"/>
  <c r="H55" i="7"/>
  <c r="H54" i="7"/>
  <c r="J54" i="7" s="1"/>
  <c r="I55" i="7"/>
  <c r="I54" i="7"/>
  <c r="H52" i="7"/>
  <c r="H50" i="7"/>
  <c r="H48" i="7"/>
  <c r="H46" i="7"/>
  <c r="J46" i="7" s="1"/>
  <c r="H44" i="7"/>
  <c r="I53" i="7"/>
  <c r="J53" i="7" s="1"/>
  <c r="I51" i="7"/>
  <c r="I49" i="7"/>
  <c r="I47" i="7"/>
  <c r="I45" i="7"/>
  <c r="I43" i="7"/>
  <c r="I42" i="7"/>
  <c r="J42" i="7" s="1"/>
  <c r="I41" i="7"/>
  <c r="I40" i="7"/>
  <c r="I39" i="7"/>
  <c r="I38" i="7"/>
  <c r="I52" i="7"/>
  <c r="I50" i="7"/>
  <c r="I48" i="7"/>
  <c r="I46" i="7"/>
  <c r="I44" i="7"/>
  <c r="H51" i="7"/>
  <c r="J51" i="7" s="1"/>
  <c r="I36" i="7"/>
  <c r="H49" i="7"/>
  <c r="J49" i="7" s="1"/>
  <c r="H43" i="7"/>
  <c r="H41" i="7"/>
  <c r="J41" i="7" s="1"/>
  <c r="H39" i="7"/>
  <c r="J39" i="7" s="1"/>
  <c r="H36" i="7"/>
  <c r="H53" i="7"/>
  <c r="H45" i="7"/>
  <c r="J45" i="7" s="1"/>
  <c r="H42" i="7"/>
  <c r="H40" i="7"/>
  <c r="H38" i="7"/>
  <c r="H37" i="7"/>
  <c r="J37" i="7" s="1"/>
  <c r="H35" i="7"/>
  <c r="J35" i="7" s="1"/>
  <c r="Z36" i="7"/>
  <c r="J44" i="7"/>
  <c r="Z45" i="7"/>
  <c r="J52" i="7"/>
  <c r="Z53" i="7"/>
  <c r="AA53" i="7" s="1"/>
  <c r="Z35" i="7"/>
  <c r="AA35" i="7" s="1"/>
  <c r="J48" i="7"/>
  <c r="Y55" i="7"/>
  <c r="AA55" i="7" s="1"/>
  <c r="Y54" i="7"/>
  <c r="Z55" i="7"/>
  <c r="Z54" i="7"/>
  <c r="Z52" i="7"/>
  <c r="Z50" i="7"/>
  <c r="Z48" i="7"/>
  <c r="Z46" i="7"/>
  <c r="Z44" i="7"/>
  <c r="Y52" i="7"/>
  <c r="Y50" i="7"/>
  <c r="AA50" i="7" s="1"/>
  <c r="Y48" i="7"/>
  <c r="Y46" i="7"/>
  <c r="Y44" i="7"/>
  <c r="AA44" i="7" s="1"/>
  <c r="Z42" i="7"/>
  <c r="AA42" i="7" s="1"/>
  <c r="Z41" i="7"/>
  <c r="Z40" i="7"/>
  <c r="Z39" i="7"/>
  <c r="Z38" i="7"/>
  <c r="Z37" i="7"/>
  <c r="Y53" i="7"/>
  <c r="Y51" i="7"/>
  <c r="AA51" i="7" s="1"/>
  <c r="Y49" i="7"/>
  <c r="AA49" i="7" s="1"/>
  <c r="Y47" i="7"/>
  <c r="Y45" i="7"/>
  <c r="Y43" i="7"/>
  <c r="AA43" i="7" s="1"/>
  <c r="Y36" i="7"/>
  <c r="AA36" i="7" s="1"/>
  <c r="Y38" i="7"/>
  <c r="Y39" i="7"/>
  <c r="AA39" i="7" s="1"/>
  <c r="AA40" i="7"/>
  <c r="Y41" i="7"/>
  <c r="AA41" i="7" s="1"/>
  <c r="Z43" i="7"/>
  <c r="J50" i="7"/>
  <c r="Z51" i="7"/>
  <c r="AA52" i="7"/>
  <c r="AA47" i="7"/>
  <c r="J47" i="7"/>
  <c r="Y7" i="6"/>
  <c r="I27" i="6"/>
  <c r="I25" i="6"/>
  <c r="I23" i="6"/>
  <c r="I21" i="6"/>
  <c r="I19" i="6"/>
  <c r="I17" i="6"/>
  <c r="I15" i="6"/>
  <c r="I13" i="6"/>
  <c r="I11" i="6"/>
  <c r="H26" i="6"/>
  <c r="H25" i="6"/>
  <c r="J25" i="6" s="1"/>
  <c r="I24" i="6"/>
  <c r="H18" i="6"/>
  <c r="H17" i="6"/>
  <c r="J17" i="6" s="1"/>
  <c r="I16" i="6"/>
  <c r="I10" i="6"/>
  <c r="I8" i="6"/>
  <c r="H24" i="6"/>
  <c r="J24" i="6" s="1"/>
  <c r="H23" i="6"/>
  <c r="J23" i="6" s="1"/>
  <c r="I22" i="6"/>
  <c r="H16" i="6"/>
  <c r="H15" i="6"/>
  <c r="I14" i="6"/>
  <c r="J14" i="6" s="1"/>
  <c r="H10" i="6"/>
  <c r="J10" i="6" s="1"/>
  <c r="H8" i="6"/>
  <c r="J8" i="6" s="1"/>
  <c r="I7" i="6"/>
  <c r="Y27" i="6"/>
  <c r="Y25" i="6"/>
  <c r="Y23" i="6"/>
  <c r="Y21" i="6"/>
  <c r="Y19" i="6"/>
  <c r="Y17" i="6"/>
  <c r="Y15" i="6"/>
  <c r="Y13" i="6"/>
  <c r="Y11" i="6"/>
  <c r="Z28" i="6"/>
  <c r="Z27" i="6"/>
  <c r="AA27" i="6" s="1"/>
  <c r="Y22" i="6"/>
  <c r="Z20" i="6"/>
  <c r="Z19" i="6"/>
  <c r="Y14" i="6"/>
  <c r="Z12" i="6"/>
  <c r="Z11" i="6"/>
  <c r="Y10" i="6"/>
  <c r="Y8" i="6"/>
  <c r="Y28" i="6"/>
  <c r="AA28" i="6" s="1"/>
  <c r="Z26" i="6"/>
  <c r="Z25" i="6"/>
  <c r="Y20" i="6"/>
  <c r="AA20" i="6" s="1"/>
  <c r="Z18" i="6"/>
  <c r="Z17" i="6"/>
  <c r="Y12" i="6"/>
  <c r="Z9" i="6"/>
  <c r="I9" i="6"/>
  <c r="Z13" i="6"/>
  <c r="Z14" i="6"/>
  <c r="I18" i="6"/>
  <c r="Z21" i="6"/>
  <c r="Z22" i="6"/>
  <c r="I26" i="6"/>
  <c r="Z52" i="6"/>
  <c r="Z7" i="6"/>
  <c r="G8" i="6"/>
  <c r="Z8" i="6"/>
  <c r="H11" i="6"/>
  <c r="J11" i="6" s="1"/>
  <c r="H12" i="6"/>
  <c r="J12" i="6" s="1"/>
  <c r="Y16" i="6"/>
  <c r="H19" i="6"/>
  <c r="H20" i="6"/>
  <c r="Y24" i="6"/>
  <c r="H27" i="6"/>
  <c r="H28" i="6"/>
  <c r="J28" i="6" s="1"/>
  <c r="I35" i="6"/>
  <c r="H7" i="6"/>
  <c r="I12" i="6"/>
  <c r="J15" i="6"/>
  <c r="Z15" i="6"/>
  <c r="Z16" i="6"/>
  <c r="AA16" i="6" s="1"/>
  <c r="AA17" i="6"/>
  <c r="I20" i="6"/>
  <c r="Z23" i="6"/>
  <c r="Z24" i="6"/>
  <c r="I28" i="6"/>
  <c r="Z50" i="6"/>
  <c r="Y40" i="6"/>
  <c r="Z37" i="6"/>
  <c r="I39" i="6"/>
  <c r="I43" i="6"/>
  <c r="Z44" i="6"/>
  <c r="I49" i="6"/>
  <c r="J49" i="6" s="1"/>
  <c r="I50" i="6"/>
  <c r="H9" i="6"/>
  <c r="J9" i="6" s="1"/>
  <c r="Y9" i="6"/>
  <c r="AA9" i="6" s="1"/>
  <c r="Z10" i="6"/>
  <c r="X12" i="6"/>
  <c r="G14" i="6"/>
  <c r="X14" i="6"/>
  <c r="H13" i="6"/>
  <c r="H14" i="6"/>
  <c r="X17" i="6"/>
  <c r="Y18" i="6"/>
  <c r="AA18" i="6" s="1"/>
  <c r="X20" i="6"/>
  <c r="G22" i="6"/>
  <c r="X22" i="6"/>
  <c r="H21" i="6"/>
  <c r="H22" i="6"/>
  <c r="J22" i="6" s="1"/>
  <c r="X25" i="6"/>
  <c r="Y26" i="6"/>
  <c r="AA26" i="6" s="1"/>
  <c r="X28" i="6"/>
  <c r="H55" i="6"/>
  <c r="H54" i="6"/>
  <c r="J54" i="6" s="1"/>
  <c r="H53" i="6"/>
  <c r="H52" i="6"/>
  <c r="H51" i="6"/>
  <c r="H50" i="6"/>
  <c r="J50" i="6" s="1"/>
  <c r="H49" i="6"/>
  <c r="H48" i="6"/>
  <c r="J48" i="6" s="1"/>
  <c r="H47" i="6"/>
  <c r="H46" i="6"/>
  <c r="J46" i="6" s="1"/>
  <c r="H45" i="6"/>
  <c r="H44" i="6"/>
  <c r="J44" i="6" s="1"/>
  <c r="I52" i="6"/>
  <c r="I51" i="6"/>
  <c r="I44" i="6"/>
  <c r="H43" i="6"/>
  <c r="I42" i="6"/>
  <c r="H39" i="6"/>
  <c r="J39" i="6" s="1"/>
  <c r="H37" i="6"/>
  <c r="H35" i="6"/>
  <c r="I54" i="6"/>
  <c r="I53" i="6"/>
  <c r="I46" i="6"/>
  <c r="I45" i="6"/>
  <c r="J45" i="6" s="1"/>
  <c r="H42" i="6"/>
  <c r="J42" i="6" s="1"/>
  <c r="I41" i="6"/>
  <c r="I38" i="6"/>
  <c r="I36" i="6"/>
  <c r="J36" i="6" s="1"/>
  <c r="I55" i="6"/>
  <c r="I48" i="6"/>
  <c r="I47" i="6"/>
  <c r="H41" i="6"/>
  <c r="I40" i="6"/>
  <c r="H38" i="6"/>
  <c r="J38" i="6" s="1"/>
  <c r="H36" i="6"/>
  <c r="Y35" i="6"/>
  <c r="Y39" i="6"/>
  <c r="H40" i="6"/>
  <c r="J40" i="6" s="1"/>
  <c r="Y43" i="6"/>
  <c r="J37" i="6"/>
  <c r="J52" i="6"/>
  <c r="X11" i="6"/>
  <c r="Y55" i="6"/>
  <c r="Y54" i="6"/>
  <c r="Y53" i="6"/>
  <c r="Y52" i="6"/>
  <c r="AA52" i="6" s="1"/>
  <c r="Y51" i="6"/>
  <c r="AA51" i="6" s="1"/>
  <c r="Y50" i="6"/>
  <c r="AA50" i="6" s="1"/>
  <c r="Y49" i="6"/>
  <c r="Y48" i="6"/>
  <c r="Y47" i="6"/>
  <c r="Y46" i="6"/>
  <c r="Y45" i="6"/>
  <c r="Y44" i="6"/>
  <c r="AA44" i="6" s="1"/>
  <c r="Z55" i="6"/>
  <c r="Z53" i="6"/>
  <c r="Z51" i="6"/>
  <c r="Z49" i="6"/>
  <c r="Z47" i="6"/>
  <c r="Z45" i="6"/>
  <c r="Z43" i="6"/>
  <c r="Z42" i="6"/>
  <c r="Z41" i="6"/>
  <c r="AA41" i="6" s="1"/>
  <c r="Z40" i="6"/>
  <c r="Z39" i="6"/>
  <c r="AA35" i="6"/>
  <c r="Y36" i="6"/>
  <c r="AA36" i="6" s="1"/>
  <c r="Y38" i="6"/>
  <c r="Y41" i="6"/>
  <c r="Z48" i="6"/>
  <c r="X16" i="6"/>
  <c r="X24" i="6"/>
  <c r="Z36" i="6"/>
  <c r="Z38" i="6"/>
  <c r="Y42" i="6"/>
  <c r="Z46" i="6"/>
  <c r="Z54" i="6"/>
  <c r="I28" i="5"/>
  <c r="I27" i="5"/>
  <c r="J27" i="5" s="1"/>
  <c r="I26" i="5"/>
  <c r="I25" i="5"/>
  <c r="I24" i="5"/>
  <c r="I23" i="5"/>
  <c r="I22" i="5"/>
  <c r="I21" i="5"/>
  <c r="I20" i="5"/>
  <c r="I19" i="5"/>
  <c r="I18" i="5"/>
  <c r="I17" i="5"/>
  <c r="I16" i="5"/>
  <c r="H28" i="5"/>
  <c r="H26" i="5"/>
  <c r="J26" i="5" s="1"/>
  <c r="H25" i="5"/>
  <c r="J25" i="5" s="1"/>
  <c r="H24" i="5"/>
  <c r="J24" i="5" s="1"/>
  <c r="H23" i="5"/>
  <c r="J23" i="5" s="1"/>
  <c r="H22" i="5"/>
  <c r="J22" i="5" s="1"/>
  <c r="H21" i="5"/>
  <c r="J21" i="5" s="1"/>
  <c r="H20" i="5"/>
  <c r="J20" i="5" s="1"/>
  <c r="H19" i="5"/>
  <c r="J19" i="5" s="1"/>
  <c r="H18" i="5"/>
  <c r="J18" i="5" s="1"/>
  <c r="H17" i="5"/>
  <c r="J17" i="5" s="1"/>
  <c r="H16" i="5"/>
  <c r="J16" i="5" s="1"/>
  <c r="I7" i="5"/>
  <c r="H27" i="5"/>
  <c r="H15" i="5"/>
  <c r="H14" i="5"/>
  <c r="H13" i="5"/>
  <c r="J13" i="5" s="1"/>
  <c r="H12" i="5"/>
  <c r="H11" i="5"/>
  <c r="H10" i="5"/>
  <c r="H9" i="5"/>
  <c r="J9" i="5" s="1"/>
  <c r="H8" i="5"/>
  <c r="J8" i="5" s="1"/>
  <c r="Z28" i="5"/>
  <c r="Z27" i="5"/>
  <c r="Z26" i="5"/>
  <c r="Z25" i="5"/>
  <c r="Z24" i="5"/>
  <c r="Z23" i="5"/>
  <c r="Z22" i="5"/>
  <c r="Z21" i="5"/>
  <c r="Z20" i="5"/>
  <c r="Z19" i="5"/>
  <c r="Z18" i="5"/>
  <c r="Z17" i="5"/>
  <c r="Z16" i="5"/>
  <c r="Z15" i="5"/>
  <c r="Y27" i="5"/>
  <c r="AA27" i="5" s="1"/>
  <c r="Y7" i="5"/>
  <c r="Y28" i="5"/>
  <c r="Y26" i="5"/>
  <c r="Y25" i="5"/>
  <c r="Y24" i="5"/>
  <c r="AA24" i="5" s="1"/>
  <c r="Y23" i="5"/>
  <c r="Y22" i="5"/>
  <c r="Y21" i="5"/>
  <c r="Y20" i="5"/>
  <c r="AA20" i="5" s="1"/>
  <c r="Y19" i="5"/>
  <c r="Y18" i="5"/>
  <c r="Y17" i="5"/>
  <c r="Y16" i="5"/>
  <c r="AA16" i="5" s="1"/>
  <c r="Y15" i="5"/>
  <c r="Y14" i="5"/>
  <c r="AA14" i="5" s="1"/>
  <c r="Y13" i="5"/>
  <c r="Y12" i="5"/>
  <c r="AA12" i="5" s="1"/>
  <c r="Y11" i="5"/>
  <c r="Y10" i="5"/>
  <c r="AA10" i="5" s="1"/>
  <c r="Y9" i="5"/>
  <c r="AA9" i="5" s="1"/>
  <c r="Y8" i="5"/>
  <c r="AA8" i="5" s="1"/>
  <c r="Z7" i="5"/>
  <c r="J10" i="5"/>
  <c r="J11" i="5"/>
  <c r="AA11" i="5"/>
  <c r="J12" i="5"/>
  <c r="AA13" i="5"/>
  <c r="J14" i="5"/>
  <c r="AA15" i="5"/>
  <c r="J28" i="5"/>
  <c r="AA26" i="5"/>
  <c r="AA28" i="5"/>
  <c r="H53" i="5"/>
  <c r="I47" i="5"/>
  <c r="E48" i="5"/>
  <c r="F48" i="5" s="1"/>
  <c r="V54" i="5"/>
  <c r="W54" i="5" s="1"/>
  <c r="V53" i="5"/>
  <c r="W53" i="5" s="1"/>
  <c r="V45" i="5"/>
  <c r="W45" i="5" s="1"/>
  <c r="V49" i="5"/>
  <c r="W49" i="5" s="1"/>
  <c r="V52" i="5"/>
  <c r="W52" i="5" s="1"/>
  <c r="V51" i="5"/>
  <c r="W51" i="5" s="1"/>
  <c r="Z44" i="5" s="1"/>
  <c r="Y9" i="4"/>
  <c r="Y10" i="4"/>
  <c r="AA10" i="4" s="1"/>
  <c r="Y21" i="4"/>
  <c r="Y8" i="4"/>
  <c r="Y12" i="4"/>
  <c r="Z7" i="4"/>
  <c r="Y11" i="4"/>
  <c r="I26" i="4"/>
  <c r="I27" i="4"/>
  <c r="H23" i="4"/>
  <c r="J23" i="4" s="1"/>
  <c r="I7" i="4"/>
  <c r="H14" i="4"/>
  <c r="I24" i="4"/>
  <c r="H8" i="4"/>
  <c r="H9" i="4"/>
  <c r="H10" i="4"/>
  <c r="H11" i="4"/>
  <c r="H12" i="4"/>
  <c r="H13" i="4"/>
  <c r="I25" i="4"/>
  <c r="X15" i="4"/>
  <c r="G27" i="4"/>
  <c r="X19" i="4"/>
  <c r="Z36" i="4"/>
  <c r="Z39" i="4"/>
  <c r="H7" i="4"/>
  <c r="I8" i="4"/>
  <c r="J8" i="4" s="1"/>
  <c r="Z8" i="4"/>
  <c r="I9" i="4"/>
  <c r="J9" i="4" s="1"/>
  <c r="Z9" i="4"/>
  <c r="AA9" i="4" s="1"/>
  <c r="I10" i="4"/>
  <c r="J10" i="4" s="1"/>
  <c r="Z10" i="4"/>
  <c r="I11" i="4"/>
  <c r="Z11" i="4"/>
  <c r="AA11" i="4" s="1"/>
  <c r="I12" i="4"/>
  <c r="J12" i="4" s="1"/>
  <c r="Z12" i="4"/>
  <c r="AA12" i="4" s="1"/>
  <c r="Y14" i="4"/>
  <c r="H15" i="4"/>
  <c r="Y15" i="4"/>
  <c r="H16" i="4"/>
  <c r="Y16" i="4"/>
  <c r="H17" i="4"/>
  <c r="Y17" i="4"/>
  <c r="H18" i="4"/>
  <c r="Y18" i="4"/>
  <c r="H19" i="4"/>
  <c r="J19" i="4" s="1"/>
  <c r="Y19" i="4"/>
  <c r="H20" i="4"/>
  <c r="Y20" i="4"/>
  <c r="H21" i="4"/>
  <c r="H22" i="4"/>
  <c r="J22" i="4" s="1"/>
  <c r="H28" i="4"/>
  <c r="H27" i="4"/>
  <c r="J27" i="4" s="1"/>
  <c r="H26" i="4"/>
  <c r="J26" i="4" s="1"/>
  <c r="H25" i="4"/>
  <c r="H24" i="4"/>
  <c r="I22" i="4"/>
  <c r="I21" i="4"/>
  <c r="I20" i="4"/>
  <c r="J20" i="4" s="1"/>
  <c r="I19" i="4"/>
  <c r="I18" i="4"/>
  <c r="J18" i="4" s="1"/>
  <c r="I17" i="4"/>
  <c r="J17" i="4" s="1"/>
  <c r="I16" i="4"/>
  <c r="J16" i="4" s="1"/>
  <c r="I15" i="4"/>
  <c r="I14" i="4"/>
  <c r="J14" i="4" s="1"/>
  <c r="I13" i="4"/>
  <c r="J13" i="4" s="1"/>
  <c r="Y28" i="4"/>
  <c r="Y27" i="4"/>
  <c r="Y26" i="4"/>
  <c r="Y25" i="4"/>
  <c r="Y24" i="4"/>
  <c r="Z23" i="4"/>
  <c r="Z21" i="4"/>
  <c r="AA21" i="4" s="1"/>
  <c r="Z20" i="4"/>
  <c r="Z19" i="4"/>
  <c r="Z18" i="4"/>
  <c r="Z17" i="4"/>
  <c r="Z16" i="4"/>
  <c r="Z15" i="4"/>
  <c r="Z14" i="4"/>
  <c r="Z13" i="4"/>
  <c r="Z28" i="4"/>
  <c r="Z27" i="4"/>
  <c r="AA27" i="4" s="1"/>
  <c r="Z26" i="4"/>
  <c r="Z25" i="4"/>
  <c r="AA25" i="4" s="1"/>
  <c r="Z24" i="4"/>
  <c r="Y22" i="4"/>
  <c r="I23" i="4"/>
  <c r="AA24" i="4"/>
  <c r="Z40" i="4"/>
  <c r="Z38" i="4"/>
  <c r="AA8" i="4"/>
  <c r="Y13" i="4"/>
  <c r="AA28" i="4"/>
  <c r="Y7" i="4"/>
  <c r="AA14" i="4"/>
  <c r="J15" i="4"/>
  <c r="AA16" i="4"/>
  <c r="AA18" i="4"/>
  <c r="AA20" i="4"/>
  <c r="J21" i="4"/>
  <c r="Z22" i="4"/>
  <c r="Y23" i="4"/>
  <c r="AA23" i="4" s="1"/>
  <c r="J24" i="4"/>
  <c r="J25" i="4"/>
  <c r="J28" i="4"/>
  <c r="E35" i="4"/>
  <c r="F35" i="4" s="1"/>
  <c r="Y55" i="4"/>
  <c r="Y53" i="4"/>
  <c r="Y51" i="4"/>
  <c r="Y49" i="4"/>
  <c r="Y47" i="4"/>
  <c r="Y45" i="4"/>
  <c r="Y43" i="4"/>
  <c r="Z54" i="4"/>
  <c r="Z52" i="4"/>
  <c r="Z50" i="4"/>
  <c r="Z48" i="4"/>
  <c r="Z46" i="4"/>
  <c r="Z44" i="4"/>
  <c r="Z42" i="4"/>
  <c r="Y54" i="4"/>
  <c r="Y52" i="4"/>
  <c r="Y50" i="4"/>
  <c r="Y48" i="4"/>
  <c r="AA48" i="4" s="1"/>
  <c r="Z55" i="4"/>
  <c r="Z53" i="4"/>
  <c r="Z51" i="4"/>
  <c r="Z49" i="4"/>
  <c r="Z47" i="4"/>
  <c r="Z45" i="4"/>
  <c r="Z43" i="4"/>
  <c r="Y42" i="4"/>
  <c r="AA42" i="4" s="1"/>
  <c r="Y40" i="4"/>
  <c r="Y38" i="4"/>
  <c r="Y36" i="4"/>
  <c r="AA36" i="4" s="1"/>
  <c r="Y46" i="4"/>
  <c r="Y41" i="4"/>
  <c r="Y39" i="4"/>
  <c r="AA39" i="4" s="1"/>
  <c r="Y37" i="4"/>
  <c r="Y35" i="4"/>
  <c r="AA35" i="4" s="1"/>
  <c r="Z37" i="4"/>
  <c r="E39" i="4"/>
  <c r="F39" i="4" s="1"/>
  <c r="Z41" i="4"/>
  <c r="AA43" i="4"/>
  <c r="Y44" i="4"/>
  <c r="AA44" i="4" s="1"/>
  <c r="AA51" i="4"/>
  <c r="AA55" i="4"/>
  <c r="I38" i="3"/>
  <c r="G27" i="3"/>
  <c r="X23" i="3"/>
  <c r="G19" i="3"/>
  <c r="X15" i="3"/>
  <c r="X11" i="3"/>
  <c r="X19" i="3"/>
  <c r="X27" i="3"/>
  <c r="H28" i="3"/>
  <c r="H27" i="3"/>
  <c r="H26" i="3"/>
  <c r="H25" i="3"/>
  <c r="J25" i="3" s="1"/>
  <c r="H24" i="3"/>
  <c r="I28" i="3"/>
  <c r="I27" i="3"/>
  <c r="I26" i="3"/>
  <c r="I25" i="3"/>
  <c r="I24" i="3"/>
  <c r="I23" i="3"/>
  <c r="J23" i="3" s="1"/>
  <c r="I22" i="3"/>
  <c r="I21" i="3"/>
  <c r="I20" i="3"/>
  <c r="I19" i="3"/>
  <c r="I18" i="3"/>
  <c r="J18" i="3" s="1"/>
  <c r="I17" i="3"/>
  <c r="I16" i="3"/>
  <c r="I15" i="3"/>
  <c r="I14" i="3"/>
  <c r="J14" i="3" s="1"/>
  <c r="I13" i="3"/>
  <c r="H20" i="3"/>
  <c r="H13" i="3"/>
  <c r="J13" i="3" s="1"/>
  <c r="I9" i="3"/>
  <c r="J9" i="3" s="1"/>
  <c r="H9" i="3"/>
  <c r="H8" i="3"/>
  <c r="H11" i="3"/>
  <c r="I7" i="3"/>
  <c r="H23" i="3"/>
  <c r="H22" i="3"/>
  <c r="H21" i="3"/>
  <c r="J21" i="3" s="1"/>
  <c r="H19" i="3"/>
  <c r="H18" i="3"/>
  <c r="H17" i="3"/>
  <c r="H16" i="3"/>
  <c r="J16" i="3" s="1"/>
  <c r="H15" i="3"/>
  <c r="H14" i="3"/>
  <c r="I12" i="3"/>
  <c r="I11" i="3"/>
  <c r="I10" i="3"/>
  <c r="I8" i="3"/>
  <c r="H7" i="3"/>
  <c r="H12" i="3"/>
  <c r="H10" i="3"/>
  <c r="J10" i="3" s="1"/>
  <c r="Y28" i="3"/>
  <c r="Y27" i="3"/>
  <c r="Y26" i="3"/>
  <c r="Y25" i="3"/>
  <c r="Y24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0" i="3"/>
  <c r="Z9" i="3"/>
  <c r="Z8" i="3"/>
  <c r="Y11" i="3"/>
  <c r="Y22" i="3"/>
  <c r="Y21" i="3"/>
  <c r="Y20" i="3"/>
  <c r="Y9" i="3"/>
  <c r="Y19" i="3"/>
  <c r="AA19" i="3" s="1"/>
  <c r="Y18" i="3"/>
  <c r="AA18" i="3" s="1"/>
  <c r="Y17" i="3"/>
  <c r="AA17" i="3" s="1"/>
  <c r="Y16" i="3"/>
  <c r="AA16" i="3" s="1"/>
  <c r="Y15" i="3"/>
  <c r="AA15" i="3" s="1"/>
  <c r="Y13" i="3"/>
  <c r="Z11" i="3"/>
  <c r="Y10" i="3"/>
  <c r="Y8" i="3"/>
  <c r="AA8" i="3" s="1"/>
  <c r="Z7" i="3"/>
  <c r="Y23" i="3"/>
  <c r="Y14" i="3"/>
  <c r="AA28" i="3"/>
  <c r="J20" i="3"/>
  <c r="J28" i="3"/>
  <c r="AA25" i="3"/>
  <c r="Y7" i="3"/>
  <c r="Y12" i="3"/>
  <c r="J17" i="3"/>
  <c r="I55" i="3"/>
  <c r="I53" i="3"/>
  <c r="I51" i="3"/>
  <c r="I49" i="3"/>
  <c r="I47" i="3"/>
  <c r="I45" i="3"/>
  <c r="I43" i="3"/>
  <c r="H55" i="3"/>
  <c r="H53" i="3"/>
  <c r="H51" i="3"/>
  <c r="J51" i="3" s="1"/>
  <c r="H49" i="3"/>
  <c r="H47" i="3"/>
  <c r="J47" i="3" s="1"/>
  <c r="H45" i="3"/>
  <c r="H43" i="3"/>
  <c r="J43" i="3" s="1"/>
  <c r="H41" i="3"/>
  <c r="H54" i="3"/>
  <c r="H52" i="3"/>
  <c r="J52" i="3" s="1"/>
  <c r="H50" i="3"/>
  <c r="J50" i="3" s="1"/>
  <c r="H48" i="3"/>
  <c r="H46" i="3"/>
  <c r="H44" i="3"/>
  <c r="J44" i="3" s="1"/>
  <c r="H42" i="3"/>
  <c r="I39" i="3"/>
  <c r="I37" i="3"/>
  <c r="I35" i="3"/>
  <c r="J35" i="3" s="1"/>
  <c r="I54" i="3"/>
  <c r="J54" i="3" s="1"/>
  <c r="I52" i="3"/>
  <c r="I50" i="3"/>
  <c r="I48" i="3"/>
  <c r="J48" i="3" s="1"/>
  <c r="I46" i="3"/>
  <c r="J46" i="3" s="1"/>
  <c r="I44" i="3"/>
  <c r="I41" i="3"/>
  <c r="H39" i="3"/>
  <c r="J39" i="3" s="1"/>
  <c r="H37" i="3"/>
  <c r="J37" i="3" s="1"/>
  <c r="H35" i="3"/>
  <c r="H40" i="3"/>
  <c r="H38" i="3"/>
  <c r="J38" i="3" s="1"/>
  <c r="H36" i="3"/>
  <c r="I36" i="3"/>
  <c r="V41" i="3"/>
  <c r="W41" i="3" s="1"/>
  <c r="V40" i="3"/>
  <c r="W40" i="3" s="1"/>
  <c r="V38" i="3"/>
  <c r="W38" i="3" s="1"/>
  <c r="V39" i="3"/>
  <c r="W39" i="3" s="1"/>
  <c r="V36" i="3"/>
  <c r="W36" i="3" s="1"/>
  <c r="V37" i="3"/>
  <c r="W37" i="3" s="1"/>
  <c r="Y40" i="3" s="1"/>
  <c r="I40" i="3"/>
  <c r="I42" i="3"/>
  <c r="J41" i="3"/>
  <c r="V42" i="3"/>
  <c r="W42" i="3" s="1"/>
  <c r="J49" i="3"/>
  <c r="J55" i="3"/>
  <c r="V55" i="2"/>
  <c r="W55" i="2" s="1"/>
  <c r="V54" i="2"/>
  <c r="W54" i="2" s="1"/>
  <c r="V53" i="2"/>
  <c r="W53" i="2" s="1"/>
  <c r="V52" i="2"/>
  <c r="W52" i="2" s="1"/>
  <c r="V51" i="2"/>
  <c r="W51" i="2" s="1"/>
  <c r="V50" i="2"/>
  <c r="W50" i="2" s="1"/>
  <c r="V49" i="2"/>
  <c r="W49" i="2" s="1"/>
  <c r="V48" i="2"/>
  <c r="W48" i="2" s="1"/>
  <c r="V47" i="2"/>
  <c r="W47" i="2" s="1"/>
  <c r="V46" i="2"/>
  <c r="W46" i="2" s="1"/>
  <c r="V45" i="2"/>
  <c r="W45" i="2" s="1"/>
  <c r="V44" i="2"/>
  <c r="W44" i="2" s="1"/>
  <c r="V43" i="2"/>
  <c r="W43" i="2" s="1"/>
  <c r="V42" i="2"/>
  <c r="W42" i="2" s="1"/>
  <c r="V41" i="2"/>
  <c r="W41" i="2" s="1"/>
  <c r="V40" i="2"/>
  <c r="W40" i="2" s="1"/>
  <c r="V39" i="2"/>
  <c r="W39" i="2" s="1"/>
  <c r="V38" i="2"/>
  <c r="W38" i="2" s="1"/>
  <c r="V37" i="2"/>
  <c r="W37" i="2" s="1"/>
  <c r="V36" i="2"/>
  <c r="W36" i="2" s="1"/>
  <c r="V35" i="2"/>
  <c r="W35" i="2" s="1"/>
  <c r="X54" i="2"/>
  <c r="X50" i="2"/>
  <c r="X46" i="2"/>
  <c r="X42" i="2"/>
  <c r="X38" i="2"/>
  <c r="G35" i="2"/>
  <c r="F36" i="2"/>
  <c r="F39" i="2"/>
  <c r="F40" i="2"/>
  <c r="F43" i="2"/>
  <c r="F44" i="2"/>
  <c r="F47" i="2"/>
  <c r="F48" i="2"/>
  <c r="F51" i="2"/>
  <c r="F52" i="2"/>
  <c r="F55" i="2"/>
  <c r="E35" i="2"/>
  <c r="F35" i="2" s="1"/>
  <c r="E8" i="2"/>
  <c r="E36" i="2"/>
  <c r="E37" i="2"/>
  <c r="F37" i="2" s="1"/>
  <c r="E38" i="2"/>
  <c r="F38" i="2" s="1"/>
  <c r="E39" i="2"/>
  <c r="E40" i="2"/>
  <c r="E41" i="2"/>
  <c r="F41" i="2" s="1"/>
  <c r="E42" i="2"/>
  <c r="F42" i="2" s="1"/>
  <c r="E43" i="2"/>
  <c r="E44" i="2"/>
  <c r="E45" i="2"/>
  <c r="F45" i="2" s="1"/>
  <c r="E46" i="2"/>
  <c r="F46" i="2" s="1"/>
  <c r="E47" i="2"/>
  <c r="E48" i="2"/>
  <c r="E49" i="2"/>
  <c r="F49" i="2" s="1"/>
  <c r="E50" i="2"/>
  <c r="F50" i="2" s="1"/>
  <c r="E51" i="2"/>
  <c r="E52" i="2"/>
  <c r="E53" i="2"/>
  <c r="F53" i="2" s="1"/>
  <c r="E54" i="2"/>
  <c r="F54" i="2" s="1"/>
  <c r="E55" i="2"/>
  <c r="G55" i="2"/>
  <c r="X53" i="2"/>
  <c r="X52" i="2"/>
  <c r="G51" i="2"/>
  <c r="X49" i="2"/>
  <c r="X48" i="2"/>
  <c r="G47" i="2"/>
  <c r="X45" i="2"/>
  <c r="X44" i="2"/>
  <c r="G43" i="2"/>
  <c r="X41" i="2"/>
  <c r="X40" i="2"/>
  <c r="G39" i="2"/>
  <c r="X37" i="2"/>
  <c r="X36" i="2"/>
  <c r="X35" i="2"/>
  <c r="AA16" i="8" l="1"/>
  <c r="I37" i="8"/>
  <c r="J37" i="8" s="1"/>
  <c r="I36" i="8"/>
  <c r="J36" i="8" s="1"/>
  <c r="J13" i="8"/>
  <c r="L13" i="8" s="1"/>
  <c r="J11" i="8"/>
  <c r="J9" i="8"/>
  <c r="L9" i="8" s="1"/>
  <c r="J22" i="8"/>
  <c r="AA10" i="8"/>
  <c r="AB10" i="8" s="1"/>
  <c r="AA12" i="8"/>
  <c r="AC12" i="8" s="1"/>
  <c r="J16" i="8"/>
  <c r="K16" i="8" s="1"/>
  <c r="J20" i="8"/>
  <c r="K20" i="8" s="1"/>
  <c r="J18" i="8"/>
  <c r="L18" i="8" s="1"/>
  <c r="J26" i="8"/>
  <c r="K26" i="8" s="1"/>
  <c r="Z39" i="8"/>
  <c r="J21" i="8"/>
  <c r="AA20" i="8"/>
  <c r="AA24" i="8"/>
  <c r="AC24" i="8" s="1"/>
  <c r="AA15" i="8"/>
  <c r="AA19" i="8"/>
  <c r="AC19" i="8" s="1"/>
  <c r="AA23" i="8"/>
  <c r="AC23" i="8" s="1"/>
  <c r="J17" i="8"/>
  <c r="K17" i="8" s="1"/>
  <c r="J25" i="8"/>
  <c r="K25" i="8" s="1"/>
  <c r="J10" i="8"/>
  <c r="K10" i="8" s="1"/>
  <c r="AA17" i="8"/>
  <c r="AB17" i="8" s="1"/>
  <c r="AA21" i="8"/>
  <c r="AB21" i="8" s="1"/>
  <c r="J19" i="8"/>
  <c r="L19" i="8" s="1"/>
  <c r="J23" i="8"/>
  <c r="AA13" i="8"/>
  <c r="AC13" i="8" s="1"/>
  <c r="AA18" i="8"/>
  <c r="AB18" i="8" s="1"/>
  <c r="AA22" i="8"/>
  <c r="J24" i="8"/>
  <c r="AB23" i="8"/>
  <c r="L25" i="8"/>
  <c r="K14" i="8"/>
  <c r="L14" i="8"/>
  <c r="AB22" i="8"/>
  <c r="AC22" i="8"/>
  <c r="K24" i="8"/>
  <c r="L24" i="8"/>
  <c r="AC10" i="8"/>
  <c r="AB15" i="8"/>
  <c r="AC15" i="8"/>
  <c r="L10" i="8"/>
  <c r="K21" i="8"/>
  <c r="L21" i="8"/>
  <c r="AB16" i="8"/>
  <c r="AC16" i="8"/>
  <c r="AB20" i="8"/>
  <c r="AC20" i="8"/>
  <c r="AC28" i="8"/>
  <c r="AB28" i="8"/>
  <c r="K22" i="8"/>
  <c r="L22" i="8"/>
  <c r="L26" i="8"/>
  <c r="L27" i="8"/>
  <c r="K27" i="8"/>
  <c r="AC11" i="8"/>
  <c r="AB11" i="8"/>
  <c r="AC9" i="8"/>
  <c r="AB9" i="8"/>
  <c r="L12" i="8"/>
  <c r="K12" i="8"/>
  <c r="K19" i="8"/>
  <c r="K23" i="8"/>
  <c r="L23" i="8"/>
  <c r="L11" i="8"/>
  <c r="K11" i="8"/>
  <c r="Y41" i="8"/>
  <c r="Y47" i="8"/>
  <c r="Z49" i="8"/>
  <c r="K15" i="8"/>
  <c r="L15" i="8"/>
  <c r="L20" i="8"/>
  <c r="Y51" i="8"/>
  <c r="AB14" i="8"/>
  <c r="AC14" i="8"/>
  <c r="Y39" i="8"/>
  <c r="AA39" i="8" s="1"/>
  <c r="Y36" i="8"/>
  <c r="Y49" i="8"/>
  <c r="AA49" i="8" s="1"/>
  <c r="Z42" i="8"/>
  <c r="Z46" i="8"/>
  <c r="Z54" i="8"/>
  <c r="Z47" i="8"/>
  <c r="Z55" i="8"/>
  <c r="Y50" i="8"/>
  <c r="AC26" i="8"/>
  <c r="AB26" i="8"/>
  <c r="L28" i="8"/>
  <c r="K28" i="8"/>
  <c r="AB12" i="8"/>
  <c r="Y43" i="8"/>
  <c r="Z37" i="8"/>
  <c r="Z36" i="8"/>
  <c r="Z56" i="8"/>
  <c r="Y52" i="8"/>
  <c r="Y45" i="8"/>
  <c r="Y40" i="8"/>
  <c r="Z38" i="8"/>
  <c r="Y55" i="8"/>
  <c r="AA55" i="8" s="1"/>
  <c r="Z50" i="8"/>
  <c r="Z43" i="8"/>
  <c r="Z51" i="8"/>
  <c r="Y46" i="8"/>
  <c r="AA46" i="8" s="1"/>
  <c r="Y54" i="8"/>
  <c r="I56" i="8"/>
  <c r="I54" i="8"/>
  <c r="I52" i="8"/>
  <c r="I50" i="8"/>
  <c r="I48" i="8"/>
  <c r="I46" i="8"/>
  <c r="I44" i="8"/>
  <c r="H56" i="8"/>
  <c r="H54" i="8"/>
  <c r="H52" i="8"/>
  <c r="J52" i="8" s="1"/>
  <c r="H50" i="8"/>
  <c r="H48" i="8"/>
  <c r="H46" i="8"/>
  <c r="H44" i="8"/>
  <c r="J44" i="8" s="1"/>
  <c r="H55" i="8"/>
  <c r="H53" i="8"/>
  <c r="H51" i="8"/>
  <c r="H49" i="8"/>
  <c r="H47" i="8"/>
  <c r="H45" i="8"/>
  <c r="I55" i="8"/>
  <c r="I47" i="8"/>
  <c r="H43" i="8"/>
  <c r="H41" i="8"/>
  <c r="H39" i="8"/>
  <c r="I49" i="8"/>
  <c r="I42" i="8"/>
  <c r="I40" i="8"/>
  <c r="I38" i="8"/>
  <c r="I53" i="8"/>
  <c r="I45" i="8"/>
  <c r="I43" i="8"/>
  <c r="I41" i="8"/>
  <c r="I39" i="8"/>
  <c r="H42" i="8"/>
  <c r="H40" i="8"/>
  <c r="I51" i="8"/>
  <c r="H38" i="8"/>
  <c r="AC27" i="8"/>
  <c r="AB27" i="8"/>
  <c r="K8" i="8"/>
  <c r="L8" i="8"/>
  <c r="Y38" i="8"/>
  <c r="Z48" i="8"/>
  <c r="Y44" i="8"/>
  <c r="K13" i="8"/>
  <c r="Z41" i="8"/>
  <c r="Y37" i="8"/>
  <c r="AA37" i="8" s="1"/>
  <c r="Y53" i="8"/>
  <c r="Y42" i="8"/>
  <c r="AA42" i="8" s="1"/>
  <c r="Z40" i="8"/>
  <c r="Z44" i="8"/>
  <c r="Z52" i="8"/>
  <c r="Z45" i="8"/>
  <c r="Z53" i="8"/>
  <c r="Y48" i="8"/>
  <c r="Y56" i="8"/>
  <c r="AC25" i="8"/>
  <c r="AB25" i="8"/>
  <c r="AC8" i="8"/>
  <c r="AB8" i="8"/>
  <c r="AA38" i="7"/>
  <c r="AA48" i="7"/>
  <c r="AB48" i="7" s="1"/>
  <c r="AA46" i="7"/>
  <c r="AB46" i="7" s="1"/>
  <c r="AA54" i="7"/>
  <c r="AA45" i="7"/>
  <c r="AA24" i="7"/>
  <c r="AB24" i="7" s="1"/>
  <c r="AA18" i="7"/>
  <c r="AC18" i="7" s="1"/>
  <c r="AA26" i="7"/>
  <c r="AC26" i="7" s="1"/>
  <c r="J38" i="7"/>
  <c r="J43" i="7"/>
  <c r="L43" i="7" s="1"/>
  <c r="J55" i="7"/>
  <c r="K55" i="7" s="1"/>
  <c r="J36" i="7"/>
  <c r="J40" i="7"/>
  <c r="I8" i="7"/>
  <c r="J8" i="7" s="1"/>
  <c r="K8" i="7" s="1"/>
  <c r="I16" i="7"/>
  <c r="H10" i="7"/>
  <c r="H11" i="7"/>
  <c r="J11" i="7" s="1"/>
  <c r="H21" i="7"/>
  <c r="I11" i="7"/>
  <c r="H19" i="7"/>
  <c r="J19" i="7" s="1"/>
  <c r="I24" i="7"/>
  <c r="I21" i="7"/>
  <c r="H20" i="7"/>
  <c r="H28" i="7"/>
  <c r="J28" i="7" s="1"/>
  <c r="H12" i="7"/>
  <c r="I12" i="7"/>
  <c r="H23" i="7"/>
  <c r="J23" i="7" s="1"/>
  <c r="H16" i="7"/>
  <c r="J16" i="7" s="1"/>
  <c r="K16" i="7" s="1"/>
  <c r="H15" i="7"/>
  <c r="J15" i="7" s="1"/>
  <c r="H7" i="7"/>
  <c r="I15" i="7"/>
  <c r="I20" i="7"/>
  <c r="J20" i="7" s="1"/>
  <c r="K20" i="7" s="1"/>
  <c r="I28" i="7"/>
  <c r="I25" i="7"/>
  <c r="J25" i="7"/>
  <c r="K25" i="7" s="1"/>
  <c r="AA12" i="7"/>
  <c r="AC12" i="7" s="1"/>
  <c r="AA17" i="7"/>
  <c r="AA9" i="7"/>
  <c r="AC9" i="7" s="1"/>
  <c r="AA21" i="7"/>
  <c r="AC21" i="7" s="1"/>
  <c r="AA13" i="7"/>
  <c r="AB13" i="7" s="1"/>
  <c r="AA25" i="7"/>
  <c r="AA14" i="7"/>
  <c r="AB14" i="7" s="1"/>
  <c r="J24" i="7"/>
  <c r="K24" i="7" s="1"/>
  <c r="J10" i="7"/>
  <c r="K10" i="7" s="1"/>
  <c r="AA48" i="6"/>
  <c r="AA49" i="6"/>
  <c r="AA53" i="6"/>
  <c r="AB53" i="6" s="1"/>
  <c r="AA39" i="6"/>
  <c r="AA37" i="6"/>
  <c r="AA38" i="6"/>
  <c r="AA40" i="6"/>
  <c r="AC40" i="6" s="1"/>
  <c r="AA47" i="6"/>
  <c r="AA55" i="6"/>
  <c r="AA11" i="6"/>
  <c r="AA24" i="6"/>
  <c r="AA22" i="6"/>
  <c r="AB22" i="6" s="1"/>
  <c r="AA12" i="6"/>
  <c r="AA10" i="6"/>
  <c r="AC10" i="6" s="1"/>
  <c r="AA25" i="6"/>
  <c r="AA19" i="6"/>
  <c r="AC19" i="6" s="1"/>
  <c r="AA8" i="6"/>
  <c r="AA14" i="6"/>
  <c r="AC14" i="6" s="1"/>
  <c r="AA15" i="6"/>
  <c r="AA23" i="6"/>
  <c r="AC23" i="6" s="1"/>
  <c r="J47" i="6"/>
  <c r="L47" i="6" s="1"/>
  <c r="J51" i="6"/>
  <c r="J55" i="6"/>
  <c r="J43" i="6"/>
  <c r="J41" i="6"/>
  <c r="J35" i="6"/>
  <c r="J53" i="6"/>
  <c r="J20" i="6"/>
  <c r="L20" i="6" s="1"/>
  <c r="J16" i="6"/>
  <c r="J18" i="6"/>
  <c r="AA19" i="5"/>
  <c r="AB19" i="5" s="1"/>
  <c r="AA23" i="5"/>
  <c r="AA17" i="5"/>
  <c r="AC17" i="5" s="1"/>
  <c r="AA21" i="5"/>
  <c r="AA25" i="5"/>
  <c r="AC25" i="5" s="1"/>
  <c r="J53" i="5"/>
  <c r="K53" i="5" s="1"/>
  <c r="I50" i="5"/>
  <c r="I49" i="5"/>
  <c r="H51" i="5"/>
  <c r="I41" i="5"/>
  <c r="H54" i="5"/>
  <c r="H45" i="5"/>
  <c r="H35" i="5"/>
  <c r="H42" i="5"/>
  <c r="H48" i="5"/>
  <c r="I48" i="5"/>
  <c r="J48" i="5" s="1"/>
  <c r="H41" i="5"/>
  <c r="I39" i="5"/>
  <c r="J39" i="5" s="1"/>
  <c r="L39" i="5" s="1"/>
  <c r="H52" i="5"/>
  <c r="H43" i="5"/>
  <c r="J43" i="5" s="1"/>
  <c r="I40" i="5"/>
  <c r="H46" i="5"/>
  <c r="H36" i="5"/>
  <c r="AC48" i="7"/>
  <c r="AB38" i="7"/>
  <c r="AC38" i="7"/>
  <c r="L38" i="7"/>
  <c r="K38" i="7"/>
  <c r="AC11" i="7"/>
  <c r="AB11" i="7"/>
  <c r="AB22" i="7"/>
  <c r="AC22" i="7"/>
  <c r="AC19" i="7"/>
  <c r="AB19" i="7"/>
  <c r="AC27" i="7"/>
  <c r="AB27" i="7"/>
  <c r="L11" i="7"/>
  <c r="K11" i="7"/>
  <c r="AC46" i="7"/>
  <c r="AC17" i="7"/>
  <c r="AB17" i="7"/>
  <c r="AB21" i="7"/>
  <c r="AB12" i="7"/>
  <c r="K14" i="7"/>
  <c r="L14" i="7"/>
  <c r="AC36" i="7"/>
  <c r="AB36" i="7"/>
  <c r="AB49" i="7"/>
  <c r="AC49" i="7"/>
  <c r="AB42" i="7"/>
  <c r="AC42" i="7"/>
  <c r="AB50" i="7"/>
  <c r="AC50" i="7"/>
  <c r="AB45" i="7"/>
  <c r="AC45" i="7"/>
  <c r="L35" i="7"/>
  <c r="K35" i="7"/>
  <c r="K36" i="7"/>
  <c r="L36" i="7"/>
  <c r="AC24" i="7"/>
  <c r="AC15" i="7"/>
  <c r="AB15" i="7"/>
  <c r="AB41" i="7"/>
  <c r="AC41" i="7"/>
  <c r="AC54" i="7"/>
  <c r="AB54" i="7"/>
  <c r="K18" i="7"/>
  <c r="L18" i="7"/>
  <c r="AB39" i="7"/>
  <c r="AC39" i="7"/>
  <c r="AB43" i="7"/>
  <c r="AC43" i="7"/>
  <c r="AB35" i="7"/>
  <c r="AC35" i="7"/>
  <c r="L37" i="7"/>
  <c r="K37" i="7"/>
  <c r="K45" i="7"/>
  <c r="L45" i="7"/>
  <c r="K41" i="7"/>
  <c r="L41" i="7"/>
  <c r="K51" i="7"/>
  <c r="L51" i="7"/>
  <c r="K40" i="7"/>
  <c r="L40" i="7"/>
  <c r="K53" i="7"/>
  <c r="L53" i="7"/>
  <c r="AC25" i="7"/>
  <c r="AB25" i="7"/>
  <c r="AC16" i="7"/>
  <c r="AB16" i="7"/>
  <c r="AB8" i="7"/>
  <c r="K47" i="7"/>
  <c r="L47" i="7"/>
  <c r="AB52" i="7"/>
  <c r="AC52" i="7"/>
  <c r="AB44" i="7"/>
  <c r="AC44" i="7"/>
  <c r="K50" i="7"/>
  <c r="L50" i="7"/>
  <c r="AB40" i="7"/>
  <c r="AC40" i="7"/>
  <c r="K48" i="7"/>
  <c r="L48" i="7"/>
  <c r="L54" i="7"/>
  <c r="K54" i="7"/>
  <c r="K49" i="7"/>
  <c r="L49" i="7"/>
  <c r="AB51" i="7"/>
  <c r="AC51" i="7"/>
  <c r="AC37" i="7"/>
  <c r="AB37" i="7"/>
  <c r="K52" i="7"/>
  <c r="L52" i="7"/>
  <c r="AB28" i="7"/>
  <c r="AC28" i="7"/>
  <c r="AB20" i="7"/>
  <c r="AC20" i="7"/>
  <c r="AB26" i="7"/>
  <c r="L17" i="7"/>
  <c r="K17" i="7"/>
  <c r="K39" i="7"/>
  <c r="L39" i="7"/>
  <c r="L15" i="7"/>
  <c r="K15" i="7"/>
  <c r="AB47" i="7"/>
  <c r="AC47" i="7"/>
  <c r="AC55" i="7"/>
  <c r="AB55" i="7"/>
  <c r="K42" i="7"/>
  <c r="L42" i="7"/>
  <c r="K44" i="7"/>
  <c r="L44" i="7"/>
  <c r="K23" i="7"/>
  <c r="L23" i="7"/>
  <c r="AC23" i="7"/>
  <c r="AB23" i="7"/>
  <c r="L9" i="7"/>
  <c r="K9" i="7"/>
  <c r="J22" i="7"/>
  <c r="L25" i="7"/>
  <c r="K46" i="7"/>
  <c r="L46" i="7"/>
  <c r="AB10" i="7"/>
  <c r="AC10" i="7"/>
  <c r="AB53" i="7"/>
  <c r="AC53" i="7"/>
  <c r="K27" i="7"/>
  <c r="L27" i="7"/>
  <c r="L26" i="7"/>
  <c r="K26" i="7"/>
  <c r="L13" i="7"/>
  <c r="K13" i="7"/>
  <c r="AB41" i="6"/>
  <c r="AC41" i="6"/>
  <c r="AC51" i="6"/>
  <c r="AB51" i="6"/>
  <c r="K40" i="6"/>
  <c r="L40" i="6"/>
  <c r="L46" i="6"/>
  <c r="K46" i="6"/>
  <c r="L54" i="6"/>
  <c r="K54" i="6"/>
  <c r="AC20" i="6"/>
  <c r="AB20" i="6"/>
  <c r="L8" i="6"/>
  <c r="K8" i="6"/>
  <c r="AC48" i="6"/>
  <c r="AB48" i="6"/>
  <c r="K42" i="6"/>
  <c r="L42" i="6"/>
  <c r="K47" i="6"/>
  <c r="L51" i="6"/>
  <c r="K51" i="6"/>
  <c r="AC38" i="6"/>
  <c r="AB38" i="6"/>
  <c r="L53" i="6"/>
  <c r="K53" i="6"/>
  <c r="AC9" i="6"/>
  <c r="AB9" i="6"/>
  <c r="K20" i="6"/>
  <c r="L11" i="6"/>
  <c r="K11" i="6"/>
  <c r="K24" i="6"/>
  <c r="L24" i="6"/>
  <c r="AC36" i="6"/>
  <c r="AB36" i="6"/>
  <c r="AC47" i="6"/>
  <c r="AB47" i="6"/>
  <c r="AC55" i="6"/>
  <c r="AB55" i="6"/>
  <c r="K39" i="6"/>
  <c r="L39" i="6"/>
  <c r="L50" i="6"/>
  <c r="K50" i="6"/>
  <c r="AC8" i="6"/>
  <c r="AB8" i="6"/>
  <c r="AC27" i="6"/>
  <c r="AB27" i="6"/>
  <c r="AC15" i="6"/>
  <c r="AB15" i="6"/>
  <c r="K16" i="6"/>
  <c r="L16" i="6"/>
  <c r="L55" i="6"/>
  <c r="K55" i="6"/>
  <c r="AC12" i="6"/>
  <c r="AB12" i="6"/>
  <c r="AB10" i="6"/>
  <c r="AC25" i="6"/>
  <c r="AB25" i="6"/>
  <c r="AC49" i="6"/>
  <c r="AB49" i="6"/>
  <c r="K41" i="6"/>
  <c r="L41" i="6"/>
  <c r="K36" i="6"/>
  <c r="L36" i="6"/>
  <c r="L45" i="6"/>
  <c r="K45" i="6"/>
  <c r="L35" i="6"/>
  <c r="K35" i="6"/>
  <c r="K43" i="6"/>
  <c r="L43" i="6"/>
  <c r="K22" i="6"/>
  <c r="L22" i="6"/>
  <c r="L49" i="6"/>
  <c r="K49" i="6"/>
  <c r="AC37" i="6"/>
  <c r="AB37" i="6"/>
  <c r="K12" i="6"/>
  <c r="L12" i="6"/>
  <c r="K38" i="6"/>
  <c r="L38" i="6"/>
  <c r="AB39" i="6"/>
  <c r="AC39" i="6"/>
  <c r="AC28" i="6"/>
  <c r="AB28" i="6"/>
  <c r="K28" i="6"/>
  <c r="L28" i="6"/>
  <c r="K18" i="6"/>
  <c r="L18" i="6"/>
  <c r="AC11" i="6"/>
  <c r="AB11" i="6"/>
  <c r="L48" i="6"/>
  <c r="K48" i="6"/>
  <c r="L52" i="6"/>
  <c r="K52" i="6"/>
  <c r="K9" i="6"/>
  <c r="L9" i="6"/>
  <c r="AB18" i="6"/>
  <c r="AC18" i="6"/>
  <c r="AC35" i="6"/>
  <c r="AB35" i="6"/>
  <c r="AC44" i="6"/>
  <c r="AB44" i="6"/>
  <c r="L23" i="6"/>
  <c r="K23" i="6"/>
  <c r="K14" i="6"/>
  <c r="L14" i="6"/>
  <c r="L10" i="6"/>
  <c r="K10" i="6"/>
  <c r="AA42" i="6"/>
  <c r="AA45" i="6"/>
  <c r="AC16" i="6"/>
  <c r="AB16" i="6"/>
  <c r="L37" i="6"/>
  <c r="K37" i="6"/>
  <c r="AA43" i="6"/>
  <c r="J27" i="6"/>
  <c r="L25" i="6"/>
  <c r="K25" i="6"/>
  <c r="L15" i="6"/>
  <c r="K15" i="6"/>
  <c r="AC52" i="6"/>
  <c r="AB52" i="6"/>
  <c r="AC24" i="6"/>
  <c r="AB24" i="6"/>
  <c r="L44" i="6"/>
  <c r="K44" i="6"/>
  <c r="AC17" i="6"/>
  <c r="AB17" i="6"/>
  <c r="J19" i="6"/>
  <c r="AB26" i="6"/>
  <c r="AC26" i="6"/>
  <c r="AA46" i="6"/>
  <c r="AC50" i="6"/>
  <c r="AB50" i="6"/>
  <c r="AA54" i="6"/>
  <c r="J21" i="6"/>
  <c r="J13" i="6"/>
  <c r="AA13" i="6"/>
  <c r="AA21" i="6"/>
  <c r="L17" i="6"/>
  <c r="K17" i="6"/>
  <c r="J26" i="6"/>
  <c r="AB10" i="5"/>
  <c r="AC10" i="5"/>
  <c r="AB8" i="5"/>
  <c r="AC8" i="5"/>
  <c r="K8" i="5"/>
  <c r="L8" i="5"/>
  <c r="L53" i="5"/>
  <c r="AB14" i="5"/>
  <c r="AC14" i="5"/>
  <c r="AC27" i="5"/>
  <c r="AB27" i="5"/>
  <c r="AB11" i="5"/>
  <c r="AC11" i="5"/>
  <c r="AB9" i="5"/>
  <c r="AC9" i="5"/>
  <c r="AB16" i="5"/>
  <c r="AC16" i="5"/>
  <c r="AB20" i="5"/>
  <c r="AC20" i="5"/>
  <c r="AB24" i="5"/>
  <c r="AC24" i="5"/>
  <c r="K17" i="5"/>
  <c r="L17" i="5"/>
  <c r="K21" i="5"/>
  <c r="L21" i="5"/>
  <c r="K25" i="5"/>
  <c r="L25" i="5"/>
  <c r="AC28" i="5"/>
  <c r="AB28" i="5"/>
  <c r="Z43" i="5"/>
  <c r="Z36" i="5"/>
  <c r="Z37" i="5"/>
  <c r="Y39" i="5"/>
  <c r="Y42" i="5"/>
  <c r="AB15" i="5"/>
  <c r="AC15" i="5"/>
  <c r="Z47" i="5"/>
  <c r="Y53" i="5"/>
  <c r="Z51" i="5"/>
  <c r="Y52" i="5"/>
  <c r="AA52" i="5" s="1"/>
  <c r="Z54" i="5"/>
  <c r="AB25" i="5"/>
  <c r="K18" i="5"/>
  <c r="L18" i="5"/>
  <c r="I38" i="5"/>
  <c r="H38" i="5"/>
  <c r="I35" i="5"/>
  <c r="J35" i="5" s="1"/>
  <c r="H44" i="5"/>
  <c r="I55" i="5"/>
  <c r="I44" i="5"/>
  <c r="I52" i="5"/>
  <c r="J52" i="5" s="1"/>
  <c r="H47" i="5"/>
  <c r="J47" i="5" s="1"/>
  <c r="H55" i="5"/>
  <c r="J55" i="5" s="1"/>
  <c r="I43" i="5"/>
  <c r="L27" i="5"/>
  <c r="K27" i="5"/>
  <c r="Z38" i="5"/>
  <c r="Y51" i="5"/>
  <c r="Z41" i="5"/>
  <c r="Y35" i="5"/>
  <c r="Z45" i="5"/>
  <c r="Z53" i="5"/>
  <c r="Y46" i="5"/>
  <c r="Y54" i="5"/>
  <c r="AA54" i="5" s="1"/>
  <c r="Z48" i="5"/>
  <c r="AB12" i="5"/>
  <c r="AC12" i="5"/>
  <c r="AA18" i="5"/>
  <c r="AA22" i="5"/>
  <c r="K19" i="5"/>
  <c r="L19" i="5"/>
  <c r="K23" i="5"/>
  <c r="L23" i="5"/>
  <c r="AA53" i="5"/>
  <c r="Y36" i="5"/>
  <c r="AA36" i="5" s="1"/>
  <c r="L26" i="5"/>
  <c r="K26" i="5"/>
  <c r="Y45" i="5"/>
  <c r="Y47" i="5"/>
  <c r="AA47" i="5" s="1"/>
  <c r="Z49" i="5"/>
  <c r="AA49" i="5" s="1"/>
  <c r="Y50" i="5"/>
  <c r="Z52" i="5"/>
  <c r="AB13" i="5"/>
  <c r="AC13" i="5"/>
  <c r="Y49" i="5"/>
  <c r="AC26" i="5"/>
  <c r="AB26" i="5"/>
  <c r="Z40" i="5"/>
  <c r="Z39" i="5"/>
  <c r="Y41" i="5"/>
  <c r="AA41" i="5" s="1"/>
  <c r="Y44" i="5"/>
  <c r="AA44" i="5" s="1"/>
  <c r="Z46" i="5"/>
  <c r="K15" i="5"/>
  <c r="L15" i="5"/>
  <c r="K13" i="5"/>
  <c r="L13" i="5"/>
  <c r="K11" i="5"/>
  <c r="L11" i="5"/>
  <c r="K9" i="5"/>
  <c r="L9" i="5"/>
  <c r="AB21" i="5"/>
  <c r="AC21" i="5"/>
  <c r="K22" i="5"/>
  <c r="L22" i="5"/>
  <c r="I42" i="5"/>
  <c r="J42" i="5" s="1"/>
  <c r="H37" i="5"/>
  <c r="H40" i="5"/>
  <c r="J40" i="5" s="1"/>
  <c r="I37" i="5"/>
  <c r="I45" i="5"/>
  <c r="H50" i="5"/>
  <c r="J50" i="5" s="1"/>
  <c r="I46" i="5"/>
  <c r="I54" i="5"/>
  <c r="J54" i="5" s="1"/>
  <c r="H49" i="5"/>
  <c r="I36" i="5"/>
  <c r="I51" i="5"/>
  <c r="J51" i="5" s="1"/>
  <c r="Y38" i="5"/>
  <c r="L28" i="5"/>
  <c r="K28" i="5"/>
  <c r="Y40" i="5"/>
  <c r="Z35" i="5"/>
  <c r="Y43" i="5"/>
  <c r="AA43" i="5" s="1"/>
  <c r="Y37" i="5"/>
  <c r="Y55" i="5"/>
  <c r="Z55" i="5"/>
  <c r="Y48" i="5"/>
  <c r="AA48" i="5" s="1"/>
  <c r="Z42" i="5"/>
  <c r="Z50" i="5"/>
  <c r="K14" i="5"/>
  <c r="L14" i="5"/>
  <c r="K12" i="5"/>
  <c r="L12" i="5"/>
  <c r="K10" i="5"/>
  <c r="L10" i="5"/>
  <c r="AC19" i="5"/>
  <c r="AB23" i="5"/>
  <c r="AC23" i="5"/>
  <c r="K16" i="5"/>
  <c r="L16" i="5"/>
  <c r="K20" i="5"/>
  <c r="L20" i="5"/>
  <c r="K24" i="5"/>
  <c r="L24" i="5"/>
  <c r="AA37" i="4"/>
  <c r="AA50" i="4"/>
  <c r="AA47" i="4"/>
  <c r="AC47" i="4" s="1"/>
  <c r="AA54" i="4"/>
  <c r="AA45" i="4"/>
  <c r="AA53" i="4"/>
  <c r="AB53" i="4" s="1"/>
  <c r="AA22" i="4"/>
  <c r="AB22" i="4" s="1"/>
  <c r="AA19" i="4"/>
  <c r="AC19" i="4" s="1"/>
  <c r="AA17" i="4"/>
  <c r="AA15" i="4"/>
  <c r="AA13" i="4"/>
  <c r="AB13" i="4" s="1"/>
  <c r="AA26" i="4"/>
  <c r="AB26" i="4" s="1"/>
  <c r="AA41" i="4"/>
  <c r="AA40" i="4"/>
  <c r="AA38" i="4"/>
  <c r="AB38" i="4" s="1"/>
  <c r="AA52" i="4"/>
  <c r="AA46" i="4"/>
  <c r="AA49" i="4"/>
  <c r="AB49" i="4" s="1"/>
  <c r="J11" i="4"/>
  <c r="K11" i="4" s="1"/>
  <c r="AC54" i="4"/>
  <c r="AB54" i="4"/>
  <c r="AC40" i="4"/>
  <c r="AB40" i="4"/>
  <c r="L22" i="4"/>
  <c r="K22" i="4"/>
  <c r="AC17" i="4"/>
  <c r="AB17" i="4"/>
  <c r="K12" i="4"/>
  <c r="L12" i="4"/>
  <c r="K10" i="4"/>
  <c r="L10" i="4"/>
  <c r="AC35" i="4"/>
  <c r="AB35" i="4"/>
  <c r="AC48" i="4"/>
  <c r="AB48" i="4"/>
  <c r="AB9" i="4"/>
  <c r="AC9" i="4"/>
  <c r="AC52" i="4"/>
  <c r="AB52" i="4"/>
  <c r="AB46" i="4"/>
  <c r="AC46" i="4"/>
  <c r="AB12" i="4"/>
  <c r="AC12" i="4"/>
  <c r="AC41" i="4"/>
  <c r="AB41" i="4"/>
  <c r="AC13" i="4"/>
  <c r="AC22" i="4"/>
  <c r="AB19" i="4"/>
  <c r="AC15" i="4"/>
  <c r="AB15" i="4"/>
  <c r="K8" i="4"/>
  <c r="L8" i="4"/>
  <c r="AB42" i="4"/>
  <c r="AC42" i="4"/>
  <c r="AC45" i="4"/>
  <c r="AB45" i="4"/>
  <c r="AB11" i="4"/>
  <c r="AC11" i="4"/>
  <c r="AC37" i="4"/>
  <c r="AB37" i="4"/>
  <c r="AC50" i="4"/>
  <c r="AB50" i="4"/>
  <c r="AB23" i="4"/>
  <c r="AC23" i="4"/>
  <c r="AC25" i="4"/>
  <c r="AB25" i="4"/>
  <c r="AC21" i="4"/>
  <c r="AB21" i="4"/>
  <c r="AC26" i="4"/>
  <c r="L14" i="4"/>
  <c r="K14" i="4"/>
  <c r="L18" i="4"/>
  <c r="K18" i="4"/>
  <c r="L27" i="4"/>
  <c r="K27" i="4"/>
  <c r="L11" i="4"/>
  <c r="K9" i="4"/>
  <c r="L9" i="4"/>
  <c r="L19" i="4"/>
  <c r="K19" i="4"/>
  <c r="AC24" i="4"/>
  <c r="AB24" i="4"/>
  <c r="L13" i="4"/>
  <c r="K13" i="4"/>
  <c r="L28" i="4"/>
  <c r="K28" i="4"/>
  <c r="L24" i="4"/>
  <c r="K24" i="4"/>
  <c r="AC20" i="4"/>
  <c r="AB20" i="4"/>
  <c r="AC18" i="4"/>
  <c r="AB18" i="4"/>
  <c r="AC16" i="4"/>
  <c r="AB16" i="4"/>
  <c r="AC14" i="4"/>
  <c r="AB14" i="4"/>
  <c r="AB8" i="4"/>
  <c r="AC8" i="4"/>
  <c r="AC27" i="4"/>
  <c r="AB27" i="4"/>
  <c r="K23" i="4"/>
  <c r="L23" i="4"/>
  <c r="I55" i="4"/>
  <c r="I53" i="4"/>
  <c r="I51" i="4"/>
  <c r="I49" i="4"/>
  <c r="I47" i="4"/>
  <c r="I45" i="4"/>
  <c r="I43" i="4"/>
  <c r="H55" i="4"/>
  <c r="H53" i="4"/>
  <c r="J53" i="4" s="1"/>
  <c r="H51" i="4"/>
  <c r="J51" i="4" s="1"/>
  <c r="H49" i="4"/>
  <c r="J49" i="4" s="1"/>
  <c r="H47" i="4"/>
  <c r="H45" i="4"/>
  <c r="J45" i="4" s="1"/>
  <c r="H43" i="4"/>
  <c r="J43" i="4" s="1"/>
  <c r="I54" i="4"/>
  <c r="I52" i="4"/>
  <c r="I50" i="4"/>
  <c r="I48" i="4"/>
  <c r="H54" i="4"/>
  <c r="J54" i="4" s="1"/>
  <c r="H52" i="4"/>
  <c r="J52" i="4" s="1"/>
  <c r="H50" i="4"/>
  <c r="J50" i="4" s="1"/>
  <c r="H48" i="4"/>
  <c r="J48" i="4" s="1"/>
  <c r="H46" i="4"/>
  <c r="H44" i="4"/>
  <c r="I42" i="4"/>
  <c r="I40" i="4"/>
  <c r="I38" i="4"/>
  <c r="I36" i="4"/>
  <c r="I46" i="4"/>
  <c r="I41" i="4"/>
  <c r="I39" i="4"/>
  <c r="I37" i="4"/>
  <c r="I35" i="4"/>
  <c r="H41" i="4"/>
  <c r="J41" i="4" s="1"/>
  <c r="H37" i="4"/>
  <c r="I44" i="4"/>
  <c r="H40" i="4"/>
  <c r="J40" i="4" s="1"/>
  <c r="H36" i="4"/>
  <c r="H39" i="4"/>
  <c r="H35" i="4"/>
  <c r="H42" i="4"/>
  <c r="H38" i="4"/>
  <c r="J38" i="4" s="1"/>
  <c r="L25" i="4"/>
  <c r="K25" i="4"/>
  <c r="L21" i="4"/>
  <c r="K21" i="4"/>
  <c r="L17" i="4"/>
  <c r="K17" i="4"/>
  <c r="L15" i="4"/>
  <c r="K15" i="4"/>
  <c r="AC36" i="4"/>
  <c r="AB36" i="4"/>
  <c r="L20" i="4"/>
  <c r="K20" i="4"/>
  <c r="L16" i="4"/>
  <c r="K16" i="4"/>
  <c r="AC55" i="4"/>
  <c r="AB55" i="4"/>
  <c r="AB44" i="4"/>
  <c r="AC44" i="4"/>
  <c r="AB10" i="4"/>
  <c r="AC10" i="4"/>
  <c r="AC39" i="4"/>
  <c r="AB39" i="4"/>
  <c r="AC51" i="4"/>
  <c r="AB51" i="4"/>
  <c r="AC43" i="4"/>
  <c r="AB43" i="4"/>
  <c r="J39" i="4"/>
  <c r="L26" i="4"/>
  <c r="K26" i="4"/>
  <c r="AC28" i="4"/>
  <c r="AB28" i="4"/>
  <c r="AA26" i="3"/>
  <c r="AA10" i="3"/>
  <c r="AA27" i="3"/>
  <c r="AC27" i="3" s="1"/>
  <c r="AA23" i="3"/>
  <c r="J15" i="3"/>
  <c r="K15" i="3" s="1"/>
  <c r="J19" i="3"/>
  <c r="K19" i="3" s="1"/>
  <c r="J26" i="3"/>
  <c r="L26" i="3" s="1"/>
  <c r="J22" i="3"/>
  <c r="Y49" i="3"/>
  <c r="J40" i="3"/>
  <c r="L40" i="3" s="1"/>
  <c r="J42" i="3"/>
  <c r="K42" i="3" s="1"/>
  <c r="J36" i="3"/>
  <c r="K36" i="3" s="1"/>
  <c r="J45" i="3"/>
  <c r="L45" i="3" s="1"/>
  <c r="J53" i="3"/>
  <c r="L53" i="3" s="1"/>
  <c r="AA14" i="3"/>
  <c r="AC14" i="3" s="1"/>
  <c r="AA22" i="3"/>
  <c r="AA11" i="3"/>
  <c r="AC11" i="3" s="1"/>
  <c r="AA9" i="3"/>
  <c r="J11" i="3"/>
  <c r="L11" i="3" s="1"/>
  <c r="J12" i="3"/>
  <c r="J8" i="3"/>
  <c r="L13" i="3"/>
  <c r="K13" i="3"/>
  <c r="K23" i="3"/>
  <c r="L23" i="3"/>
  <c r="L42" i="3"/>
  <c r="K38" i="3"/>
  <c r="L38" i="3"/>
  <c r="L39" i="3"/>
  <c r="K39" i="3"/>
  <c r="K48" i="3"/>
  <c r="L48" i="3"/>
  <c r="L35" i="3"/>
  <c r="K35" i="3"/>
  <c r="K44" i="3"/>
  <c r="L44" i="3"/>
  <c r="K52" i="3"/>
  <c r="L52" i="3"/>
  <c r="K53" i="3"/>
  <c r="L15" i="3"/>
  <c r="AC9" i="3"/>
  <c r="AB9" i="3"/>
  <c r="AB11" i="3"/>
  <c r="L12" i="3"/>
  <c r="K12" i="3"/>
  <c r="L22" i="3"/>
  <c r="K22" i="3"/>
  <c r="L8" i="3"/>
  <c r="K8" i="3"/>
  <c r="Z38" i="3"/>
  <c r="Z43" i="3"/>
  <c r="Z52" i="3"/>
  <c r="L25" i="3"/>
  <c r="K25" i="3"/>
  <c r="AC25" i="3"/>
  <c r="AB25" i="3"/>
  <c r="AC28" i="3"/>
  <c r="AB28" i="3"/>
  <c r="AC10" i="3"/>
  <c r="AB10" i="3"/>
  <c r="AC16" i="3"/>
  <c r="AB16" i="3"/>
  <c r="L49" i="3"/>
  <c r="K49" i="3"/>
  <c r="K54" i="3"/>
  <c r="L54" i="3"/>
  <c r="Y41" i="3"/>
  <c r="Z35" i="3"/>
  <c r="Z36" i="3"/>
  <c r="Y46" i="3"/>
  <c r="Y54" i="3"/>
  <c r="Z41" i="3"/>
  <c r="Z49" i="3"/>
  <c r="AA49" i="3" s="1"/>
  <c r="Z42" i="3"/>
  <c r="Z50" i="3"/>
  <c r="Y45" i="3"/>
  <c r="Y53" i="3"/>
  <c r="L14" i="3"/>
  <c r="K14" i="3"/>
  <c r="AC15" i="3"/>
  <c r="AB15" i="3"/>
  <c r="AC19" i="3"/>
  <c r="AB19" i="3"/>
  <c r="AC22" i="3"/>
  <c r="AB22" i="3"/>
  <c r="L55" i="3"/>
  <c r="K55" i="3"/>
  <c r="L47" i="3"/>
  <c r="K47" i="3"/>
  <c r="K50" i="3"/>
  <c r="L50" i="3"/>
  <c r="Z37" i="3"/>
  <c r="Y35" i="3"/>
  <c r="Z44" i="3"/>
  <c r="Y47" i="3"/>
  <c r="L17" i="3"/>
  <c r="K17" i="3"/>
  <c r="L20" i="3"/>
  <c r="K20" i="3"/>
  <c r="Y38" i="3"/>
  <c r="AA38" i="3" s="1"/>
  <c r="Z39" i="3"/>
  <c r="Z40" i="3"/>
  <c r="AA40" i="3" s="1"/>
  <c r="Y50" i="3"/>
  <c r="Y37" i="3"/>
  <c r="AA37" i="3" s="1"/>
  <c r="Z45" i="3"/>
  <c r="Z53" i="3"/>
  <c r="Z46" i="3"/>
  <c r="Z54" i="3"/>
  <c r="K18" i="3"/>
  <c r="L18" i="3"/>
  <c r="AC26" i="3"/>
  <c r="AB26" i="3"/>
  <c r="AC8" i="3"/>
  <c r="AB8" i="3"/>
  <c r="AC17" i="3"/>
  <c r="AB17" i="3"/>
  <c r="AA20" i="3"/>
  <c r="AA24" i="3"/>
  <c r="J27" i="3"/>
  <c r="L51" i="3"/>
  <c r="K51" i="3"/>
  <c r="L43" i="3"/>
  <c r="K43" i="3"/>
  <c r="L41" i="3"/>
  <c r="K41" i="3"/>
  <c r="Y36" i="3"/>
  <c r="AA36" i="3" s="1"/>
  <c r="Y48" i="3"/>
  <c r="Z51" i="3"/>
  <c r="Y55" i="3"/>
  <c r="AC23" i="3"/>
  <c r="AB23" i="3"/>
  <c r="L37" i="3"/>
  <c r="K37" i="3"/>
  <c r="K46" i="3"/>
  <c r="L46" i="3"/>
  <c r="Y42" i="3"/>
  <c r="AA42" i="3" s="1"/>
  <c r="Y44" i="3"/>
  <c r="Y52" i="3"/>
  <c r="AA52" i="3" s="1"/>
  <c r="Y39" i="3"/>
  <c r="AA39" i="3" s="1"/>
  <c r="Z47" i="3"/>
  <c r="Z55" i="3"/>
  <c r="Z48" i="3"/>
  <c r="Y43" i="3"/>
  <c r="Y51" i="3"/>
  <c r="AA51" i="3" s="1"/>
  <c r="L10" i="3"/>
  <c r="K10" i="3"/>
  <c r="L21" i="3"/>
  <c r="K21" i="3"/>
  <c r="AA12" i="3"/>
  <c r="L28" i="3"/>
  <c r="K28" i="3"/>
  <c r="K16" i="3"/>
  <c r="L16" i="3"/>
  <c r="L9" i="3"/>
  <c r="K9" i="3"/>
  <c r="AA13" i="3"/>
  <c r="AC18" i="3"/>
  <c r="AB18" i="3"/>
  <c r="AA21" i="3"/>
  <c r="J24" i="3"/>
  <c r="Z37" i="2"/>
  <c r="Y35" i="2"/>
  <c r="Z49" i="2"/>
  <c r="Z53" i="2"/>
  <c r="Y38" i="2"/>
  <c r="I37" i="2"/>
  <c r="I41" i="2"/>
  <c r="I45" i="2"/>
  <c r="J45" i="2" s="1"/>
  <c r="I49" i="2"/>
  <c r="I53" i="2"/>
  <c r="H36" i="2"/>
  <c r="H40" i="2"/>
  <c r="H44" i="2"/>
  <c r="H48" i="2"/>
  <c r="H52" i="2"/>
  <c r="I42" i="2"/>
  <c r="I54" i="2"/>
  <c r="H45" i="2"/>
  <c r="H35" i="2"/>
  <c r="I38" i="2"/>
  <c r="I39" i="2"/>
  <c r="I43" i="2"/>
  <c r="I47" i="2"/>
  <c r="I51" i="2"/>
  <c r="I55" i="2"/>
  <c r="H38" i="2"/>
  <c r="H42" i="2"/>
  <c r="H46" i="2"/>
  <c r="H50" i="2"/>
  <c r="H54" i="2"/>
  <c r="J54" i="2" s="1"/>
  <c r="K54" i="2" s="1"/>
  <c r="I46" i="2"/>
  <c r="H37" i="2"/>
  <c r="H49" i="2"/>
  <c r="I36" i="2"/>
  <c r="I40" i="2"/>
  <c r="I44" i="2"/>
  <c r="I48" i="2"/>
  <c r="I52" i="2"/>
  <c r="J52" i="2" s="1"/>
  <c r="K52" i="2" s="1"/>
  <c r="I35" i="2"/>
  <c r="H39" i="2"/>
  <c r="J39" i="2" s="1"/>
  <c r="L39" i="2" s="1"/>
  <c r="H43" i="2"/>
  <c r="H47" i="2"/>
  <c r="H51" i="2"/>
  <c r="H55" i="2"/>
  <c r="J55" i="2" s="1"/>
  <c r="K55" i="2" s="1"/>
  <c r="I50" i="2"/>
  <c r="H41" i="2"/>
  <c r="J41" i="2" s="1"/>
  <c r="H53" i="2"/>
  <c r="J53" i="2" s="1"/>
  <c r="G38" i="2"/>
  <c r="G42" i="2"/>
  <c r="G46" i="2"/>
  <c r="G50" i="2"/>
  <c r="G54" i="2"/>
  <c r="G52" i="2"/>
  <c r="G40" i="2"/>
  <c r="G36" i="2"/>
  <c r="G53" i="2"/>
  <c r="G49" i="2"/>
  <c r="G45" i="2"/>
  <c r="G41" i="2"/>
  <c r="G37" i="2"/>
  <c r="X55" i="2"/>
  <c r="X51" i="2"/>
  <c r="X47" i="2"/>
  <c r="X43" i="2"/>
  <c r="X39" i="2"/>
  <c r="G48" i="2"/>
  <c r="G44" i="2"/>
  <c r="Y36" i="2"/>
  <c r="Y40" i="2"/>
  <c r="Y44" i="2"/>
  <c r="Y48" i="2"/>
  <c r="Y52" i="2"/>
  <c r="Z35" i="2"/>
  <c r="Z36" i="2"/>
  <c r="Z40" i="2"/>
  <c r="Z44" i="2"/>
  <c r="Z48" i="2"/>
  <c r="Z52" i="2"/>
  <c r="Y37" i="2"/>
  <c r="Y41" i="2"/>
  <c r="Y45" i="2"/>
  <c r="Y49" i="2"/>
  <c r="AA49" i="2" s="1"/>
  <c r="AC49" i="2" s="1"/>
  <c r="Y53" i="2"/>
  <c r="Z45" i="2"/>
  <c r="Z41" i="2"/>
  <c r="Z55" i="2"/>
  <c r="Z51" i="2"/>
  <c r="Z47" i="2"/>
  <c r="Z43" i="2"/>
  <c r="Z39" i="2"/>
  <c r="Y55" i="2"/>
  <c r="Y51" i="2"/>
  <c r="AA51" i="2" s="1"/>
  <c r="Y47" i="2"/>
  <c r="AA47" i="2" s="1"/>
  <c r="Y43" i="2"/>
  <c r="Y39" i="2"/>
  <c r="Z54" i="2"/>
  <c r="Z50" i="2"/>
  <c r="Z46" i="2"/>
  <c r="Z42" i="2"/>
  <c r="Z38" i="2"/>
  <c r="AA38" i="2" s="1"/>
  <c r="Y54" i="2"/>
  <c r="AA54" i="2" s="1"/>
  <c r="Y50" i="2"/>
  <c r="Y46" i="2"/>
  <c r="Y42" i="2"/>
  <c r="AA42" i="2" s="1"/>
  <c r="AB49" i="2"/>
  <c r="J49" i="2"/>
  <c r="J37" i="2"/>
  <c r="F8" i="2"/>
  <c r="AA54" i="8" l="1"/>
  <c r="AB19" i="8"/>
  <c r="L36" i="8"/>
  <c r="K36" i="8"/>
  <c r="K37" i="8"/>
  <c r="L37" i="8"/>
  <c r="J38" i="8"/>
  <c r="L38" i="8" s="1"/>
  <c r="J48" i="8"/>
  <c r="J56" i="8"/>
  <c r="K56" i="8" s="1"/>
  <c r="L16" i="8"/>
  <c r="K9" i="8"/>
  <c r="K18" i="8"/>
  <c r="AB24" i="8"/>
  <c r="AA48" i="8"/>
  <c r="AB48" i="8" s="1"/>
  <c r="AA47" i="8"/>
  <c r="AB47" i="8" s="1"/>
  <c r="AC21" i="8"/>
  <c r="P21" i="8" s="1"/>
  <c r="L17" i="8"/>
  <c r="AA56" i="8"/>
  <c r="AB56" i="8" s="1"/>
  <c r="J42" i="8"/>
  <c r="L42" i="8" s="1"/>
  <c r="J49" i="8"/>
  <c r="AB13" i="8"/>
  <c r="AC17" i="8"/>
  <c r="AC18" i="8"/>
  <c r="P18" i="8" s="1"/>
  <c r="M18" i="8" s="1"/>
  <c r="AB55" i="8"/>
  <c r="AC55" i="8"/>
  <c r="AC47" i="8"/>
  <c r="AB49" i="8"/>
  <c r="AC49" i="8"/>
  <c r="AB37" i="8"/>
  <c r="AC37" i="8"/>
  <c r="P37" i="8" s="1"/>
  <c r="K49" i="8"/>
  <c r="L49" i="8"/>
  <c r="P27" i="8"/>
  <c r="M27" i="8" s="1"/>
  <c r="AC56" i="8"/>
  <c r="AA53" i="8"/>
  <c r="P8" i="8"/>
  <c r="M8" i="8" s="1"/>
  <c r="K38" i="8"/>
  <c r="J43" i="8"/>
  <c r="J47" i="8"/>
  <c r="J55" i="8"/>
  <c r="J50" i="8"/>
  <c r="AC46" i="8"/>
  <c r="AB46" i="8"/>
  <c r="P28" i="8"/>
  <c r="M28" i="8" s="1"/>
  <c r="P20" i="8"/>
  <c r="M20" i="8" s="1"/>
  <c r="P19" i="8"/>
  <c r="M19" i="8" s="1"/>
  <c r="P22" i="8"/>
  <c r="M22" i="8" s="1"/>
  <c r="P24" i="8"/>
  <c r="M24" i="8" s="1"/>
  <c r="P25" i="8"/>
  <c r="M25" i="8" s="1"/>
  <c r="AC48" i="8"/>
  <c r="AA44" i="8"/>
  <c r="L44" i="8"/>
  <c r="K44" i="8"/>
  <c r="P9" i="8"/>
  <c r="M9" i="8" s="1"/>
  <c r="J40" i="8"/>
  <c r="J39" i="8"/>
  <c r="J51" i="8"/>
  <c r="J46" i="8"/>
  <c r="J54" i="8"/>
  <c r="AA40" i="8"/>
  <c r="AA36" i="8"/>
  <c r="P15" i="8"/>
  <c r="M15" i="8" s="1"/>
  <c r="AA41" i="8"/>
  <c r="P23" i="8"/>
  <c r="M23" i="8" s="1"/>
  <c r="P14" i="8"/>
  <c r="M14" i="8" s="1"/>
  <c r="AD8" i="8"/>
  <c r="AE8" i="8" s="1"/>
  <c r="L52" i="8"/>
  <c r="K52" i="8"/>
  <c r="P16" i="8"/>
  <c r="M16" i="8" s="1"/>
  <c r="AC42" i="8"/>
  <c r="AB42" i="8"/>
  <c r="P13" i="8"/>
  <c r="AD13" i="8" s="1"/>
  <c r="AE13" i="8" s="1"/>
  <c r="AA38" i="8"/>
  <c r="J41" i="8"/>
  <c r="J45" i="8"/>
  <c r="J53" i="8"/>
  <c r="L48" i="8"/>
  <c r="K48" i="8"/>
  <c r="L56" i="8"/>
  <c r="AC54" i="8"/>
  <c r="AB54" i="8"/>
  <c r="AA45" i="8"/>
  <c r="AA52" i="8"/>
  <c r="AA43" i="8"/>
  <c r="AA50" i="8"/>
  <c r="AB39" i="8"/>
  <c r="AC39" i="8"/>
  <c r="AA51" i="8"/>
  <c r="P11" i="8"/>
  <c r="M11" i="8" s="1"/>
  <c r="P12" i="8"/>
  <c r="AD12" i="8" s="1"/>
  <c r="AE12" i="8" s="1"/>
  <c r="P26" i="8"/>
  <c r="AD26" i="8" s="1"/>
  <c r="AE26" i="8" s="1"/>
  <c r="P10" i="8"/>
  <c r="M10" i="8" s="1"/>
  <c r="AB18" i="7"/>
  <c r="AC13" i="7"/>
  <c r="K43" i="7"/>
  <c r="L55" i="7"/>
  <c r="P55" i="7" s="1"/>
  <c r="AD55" i="7" s="1"/>
  <c r="AE55" i="7" s="1"/>
  <c r="L28" i="7"/>
  <c r="P28" i="7" s="1"/>
  <c r="M28" i="7" s="1"/>
  <c r="K28" i="7"/>
  <c r="K19" i="7"/>
  <c r="L19" i="7"/>
  <c r="P19" i="7" s="1"/>
  <c r="AD19" i="7" s="1"/>
  <c r="AE19" i="7" s="1"/>
  <c r="L24" i="7"/>
  <c r="J12" i="7"/>
  <c r="L16" i="7"/>
  <c r="P16" i="7" s="1"/>
  <c r="M16" i="7" s="1"/>
  <c r="L10" i="7"/>
  <c r="P10" i="7" s="1"/>
  <c r="M10" i="7" s="1"/>
  <c r="J21" i="7"/>
  <c r="L20" i="7"/>
  <c r="P20" i="7" s="1"/>
  <c r="M20" i="7" s="1"/>
  <c r="AC14" i="7"/>
  <c r="P14" i="7" s="1"/>
  <c r="AB9" i="7"/>
  <c r="L8" i="7"/>
  <c r="AB40" i="6"/>
  <c r="AC53" i="6"/>
  <c r="AC22" i="6"/>
  <c r="P22" i="6" s="1"/>
  <c r="M22" i="6" s="1"/>
  <c r="AB14" i="6"/>
  <c r="AB19" i="6"/>
  <c r="AB23" i="6"/>
  <c r="AA42" i="5"/>
  <c r="AA55" i="5"/>
  <c r="AA40" i="5"/>
  <c r="AC40" i="5" s="1"/>
  <c r="AA51" i="5"/>
  <c r="AA45" i="5"/>
  <c r="AB17" i="5"/>
  <c r="J49" i="5"/>
  <c r="K49" i="5" s="1"/>
  <c r="K39" i="5"/>
  <c r="J36" i="5"/>
  <c r="K36" i="5" s="1"/>
  <c r="J46" i="5"/>
  <c r="J41" i="5"/>
  <c r="J45" i="5"/>
  <c r="L45" i="5" s="1"/>
  <c r="P27" i="7"/>
  <c r="M27" i="7" s="1"/>
  <c r="P46" i="7"/>
  <c r="M46" i="7" s="1"/>
  <c r="P26" i="7"/>
  <c r="M26" i="7" s="1"/>
  <c r="P23" i="7"/>
  <c r="M23" i="7" s="1"/>
  <c r="M42" i="7"/>
  <c r="P42" i="7"/>
  <c r="P39" i="7"/>
  <c r="M39" i="7" s="1"/>
  <c r="P49" i="7"/>
  <c r="M49" i="7" s="1"/>
  <c r="P48" i="7"/>
  <c r="M48" i="7" s="1"/>
  <c r="P50" i="7"/>
  <c r="AD50" i="7" s="1"/>
  <c r="AE50" i="7" s="1"/>
  <c r="M50" i="7"/>
  <c r="P53" i="7"/>
  <c r="M53" i="7" s="1"/>
  <c r="P51" i="7"/>
  <c r="AD51" i="7" s="1"/>
  <c r="AE51" i="7" s="1"/>
  <c r="M51" i="7"/>
  <c r="P45" i="7"/>
  <c r="M45" i="7" s="1"/>
  <c r="P43" i="7"/>
  <c r="AD43" i="7" s="1"/>
  <c r="AE43" i="7" s="1"/>
  <c r="L22" i="7"/>
  <c r="K22" i="7"/>
  <c r="P35" i="7"/>
  <c r="M35" i="7" s="1"/>
  <c r="P24" i="7"/>
  <c r="M24" i="7" s="1"/>
  <c r="P13" i="7"/>
  <c r="M13" i="7" s="1"/>
  <c r="P44" i="7"/>
  <c r="AD44" i="7" s="1"/>
  <c r="AE44" i="7" s="1"/>
  <c r="P52" i="7"/>
  <c r="AD52" i="7" s="1"/>
  <c r="AE52" i="7" s="1"/>
  <c r="M52" i="7"/>
  <c r="P47" i="7"/>
  <c r="AD47" i="7" s="1"/>
  <c r="AE47" i="7" s="1"/>
  <c r="P40" i="7"/>
  <c r="AD40" i="7" s="1"/>
  <c r="AE40" i="7" s="1"/>
  <c r="P41" i="7"/>
  <c r="AD41" i="7" s="1"/>
  <c r="AE41" i="7" s="1"/>
  <c r="P18" i="7"/>
  <c r="AD18" i="7" s="1"/>
  <c r="AE18" i="7" s="1"/>
  <c r="P36" i="7"/>
  <c r="M36" i="7" s="1"/>
  <c r="AD42" i="7"/>
  <c r="AE42" i="7" s="1"/>
  <c r="AD53" i="7"/>
  <c r="AE53" i="7" s="1"/>
  <c r="P25" i="7"/>
  <c r="M25" i="7" s="1"/>
  <c r="P9" i="7"/>
  <c r="M9" i="7" s="1"/>
  <c r="P15" i="7"/>
  <c r="AD15" i="7" s="1"/>
  <c r="AE15" i="7" s="1"/>
  <c r="P17" i="7"/>
  <c r="AD17" i="7" s="1"/>
  <c r="AE17" i="7" s="1"/>
  <c r="P54" i="7"/>
  <c r="AD54" i="7" s="1"/>
  <c r="AE54" i="7" s="1"/>
  <c r="M54" i="7"/>
  <c r="P37" i="7"/>
  <c r="M37" i="7" s="1"/>
  <c r="P11" i="7"/>
  <c r="AD11" i="7" s="1"/>
  <c r="AE11" i="7" s="1"/>
  <c r="P38" i="7"/>
  <c r="AD38" i="7" s="1"/>
  <c r="AE38" i="7" s="1"/>
  <c r="P52" i="6"/>
  <c r="M52" i="6"/>
  <c r="K21" i="6"/>
  <c r="L21" i="6"/>
  <c r="P14" i="6"/>
  <c r="M14" i="6" s="1"/>
  <c r="P18" i="6"/>
  <c r="M18" i="6" s="1"/>
  <c r="P38" i="6"/>
  <c r="M38" i="6" s="1"/>
  <c r="P39" i="6"/>
  <c r="M39" i="6"/>
  <c r="P24" i="6"/>
  <c r="AD24" i="6" s="1"/>
  <c r="AE24" i="6" s="1"/>
  <c r="P40" i="6"/>
  <c r="M40" i="6" s="1"/>
  <c r="K26" i="6"/>
  <c r="L26" i="6"/>
  <c r="AC13" i="6"/>
  <c r="AB13" i="6"/>
  <c r="L27" i="6"/>
  <c r="K27" i="6"/>
  <c r="P28" i="6"/>
  <c r="AD28" i="6" s="1"/>
  <c r="AE28" i="6" s="1"/>
  <c r="AD39" i="6"/>
  <c r="AE39" i="6" s="1"/>
  <c r="P36" i="6"/>
  <c r="M36" i="6"/>
  <c r="P16" i="6"/>
  <c r="M16" i="6" s="1"/>
  <c r="K13" i="6"/>
  <c r="L13" i="6"/>
  <c r="L19" i="6"/>
  <c r="K19" i="6"/>
  <c r="P15" i="6"/>
  <c r="M15" i="6" s="1"/>
  <c r="AC43" i="6"/>
  <c r="AB43" i="6"/>
  <c r="P10" i="6"/>
  <c r="M10" i="6" s="1"/>
  <c r="P23" i="6"/>
  <c r="M23" i="6" s="1"/>
  <c r="P35" i="6"/>
  <c r="M35" i="6" s="1"/>
  <c r="P50" i="6"/>
  <c r="AD50" i="6" s="1"/>
  <c r="AE50" i="6" s="1"/>
  <c r="AD36" i="6"/>
  <c r="AE36" i="6" s="1"/>
  <c r="P11" i="6"/>
  <c r="M11" i="6" s="1"/>
  <c r="P47" i="6"/>
  <c r="M47" i="6" s="1"/>
  <c r="P17" i="6"/>
  <c r="M17" i="6" s="1"/>
  <c r="AC46" i="6"/>
  <c r="P46" i="6" s="1"/>
  <c r="M46" i="6" s="1"/>
  <c r="AB46" i="6"/>
  <c r="AC45" i="6"/>
  <c r="P45" i="6" s="1"/>
  <c r="M45" i="6" s="1"/>
  <c r="AB45" i="6"/>
  <c r="P9" i="6"/>
  <c r="AD9" i="6" s="1"/>
  <c r="AE9" i="6" s="1"/>
  <c r="P12" i="6"/>
  <c r="M12" i="6" s="1"/>
  <c r="P41" i="6"/>
  <c r="M41" i="6" s="1"/>
  <c r="P20" i="6"/>
  <c r="AD20" i="6" s="1"/>
  <c r="AE20" i="6" s="1"/>
  <c r="AC21" i="6"/>
  <c r="AB21" i="6"/>
  <c r="AC54" i="6"/>
  <c r="P54" i="6" s="1"/>
  <c r="M54" i="6" s="1"/>
  <c r="AB54" i="6"/>
  <c r="P44" i="6"/>
  <c r="AD44" i="6" s="1"/>
  <c r="AE44" i="6" s="1"/>
  <c r="M44" i="6"/>
  <c r="AD52" i="6"/>
  <c r="AE52" i="6" s="1"/>
  <c r="P25" i="6"/>
  <c r="AD25" i="6" s="1"/>
  <c r="AE25" i="6" s="1"/>
  <c r="P37" i="6"/>
  <c r="AD37" i="6" s="1"/>
  <c r="AE37" i="6" s="1"/>
  <c r="AB42" i="6"/>
  <c r="AC42" i="6"/>
  <c r="P42" i="6" s="1"/>
  <c r="M42" i="6" s="1"/>
  <c r="P48" i="6"/>
  <c r="AD48" i="6" s="1"/>
  <c r="AE48" i="6" s="1"/>
  <c r="M48" i="6"/>
  <c r="P49" i="6"/>
  <c r="AD49" i="6" s="1"/>
  <c r="AE49" i="6" s="1"/>
  <c r="M49" i="6"/>
  <c r="P55" i="6"/>
  <c r="M55" i="6" s="1"/>
  <c r="P53" i="6"/>
  <c r="M53" i="6" s="1"/>
  <c r="P51" i="6"/>
  <c r="M51" i="6" s="1"/>
  <c r="P8" i="6"/>
  <c r="M8" i="6" s="1"/>
  <c r="K45" i="5"/>
  <c r="AC54" i="5"/>
  <c r="AB54" i="5"/>
  <c r="L54" i="5"/>
  <c r="K54" i="5"/>
  <c r="AB45" i="5"/>
  <c r="AC45" i="5"/>
  <c r="L35" i="5"/>
  <c r="K35" i="5"/>
  <c r="L51" i="5"/>
  <c r="K51" i="5"/>
  <c r="L42" i="5"/>
  <c r="K42" i="5"/>
  <c r="AB51" i="5"/>
  <c r="AC51" i="5"/>
  <c r="L52" i="5"/>
  <c r="K52" i="5"/>
  <c r="AC52" i="5"/>
  <c r="AB52" i="5"/>
  <c r="P24" i="5"/>
  <c r="M24" i="5" s="1"/>
  <c r="P16" i="5"/>
  <c r="M16" i="5" s="1"/>
  <c r="P12" i="5"/>
  <c r="AD12" i="5" s="1"/>
  <c r="AE12" i="5" s="1"/>
  <c r="AB55" i="5"/>
  <c r="AC55" i="5"/>
  <c r="AB40" i="5"/>
  <c r="L46" i="5"/>
  <c r="K46" i="5"/>
  <c r="K40" i="5"/>
  <c r="L40" i="5"/>
  <c r="P9" i="5"/>
  <c r="M9" i="5" s="1"/>
  <c r="P13" i="5"/>
  <c r="M13" i="5" s="1"/>
  <c r="L36" i="5"/>
  <c r="AA50" i="5"/>
  <c r="AB53" i="5"/>
  <c r="AC53" i="5"/>
  <c r="P53" i="5" s="1"/>
  <c r="M53" i="5" s="1"/>
  <c r="P19" i="5"/>
  <c r="M19" i="5" s="1"/>
  <c r="AA46" i="5"/>
  <c r="P27" i="5"/>
  <c r="M27" i="5" s="1"/>
  <c r="AB49" i="5"/>
  <c r="AC49" i="5"/>
  <c r="AC42" i="5"/>
  <c r="AB42" i="5"/>
  <c r="P8" i="5"/>
  <c r="M8" i="5" s="1"/>
  <c r="AA37" i="5"/>
  <c r="L50" i="5"/>
  <c r="K50" i="5"/>
  <c r="J37" i="5"/>
  <c r="AC44" i="5"/>
  <c r="AB44" i="5"/>
  <c r="AD13" i="5"/>
  <c r="AE13" i="5" s="1"/>
  <c r="P26" i="5"/>
  <c r="M26" i="5" s="1"/>
  <c r="J38" i="5"/>
  <c r="AA39" i="5"/>
  <c r="P21" i="5"/>
  <c r="M21" i="5" s="1"/>
  <c r="P20" i="5"/>
  <c r="M20" i="5" s="1"/>
  <c r="P10" i="5"/>
  <c r="M10" i="5" s="1"/>
  <c r="P14" i="5"/>
  <c r="M14" i="5" s="1"/>
  <c r="AC48" i="5"/>
  <c r="AB48" i="5"/>
  <c r="AB43" i="5"/>
  <c r="AC43" i="5"/>
  <c r="P28" i="5"/>
  <c r="AD28" i="5" s="1"/>
  <c r="AE28" i="5" s="1"/>
  <c r="L49" i="5"/>
  <c r="P11" i="5"/>
  <c r="AD11" i="5" s="1"/>
  <c r="AE11" i="5" s="1"/>
  <c r="P15" i="5"/>
  <c r="M15" i="5" s="1"/>
  <c r="AC41" i="5"/>
  <c r="AB41" i="5"/>
  <c r="AB47" i="5"/>
  <c r="AC47" i="5"/>
  <c r="AB36" i="5"/>
  <c r="AC36" i="5"/>
  <c r="P23" i="5"/>
  <c r="AD23" i="5" s="1"/>
  <c r="AE23" i="5" s="1"/>
  <c r="AB22" i="5"/>
  <c r="AC22" i="5"/>
  <c r="P22" i="5" s="1"/>
  <c r="M22" i="5" s="1"/>
  <c r="L55" i="5"/>
  <c r="K55" i="5"/>
  <c r="AA38" i="5"/>
  <c r="K48" i="5"/>
  <c r="L48" i="5"/>
  <c r="L43" i="5"/>
  <c r="K43" i="5"/>
  <c r="AB18" i="5"/>
  <c r="AC18" i="5"/>
  <c r="AA35" i="5"/>
  <c r="L47" i="5"/>
  <c r="K47" i="5"/>
  <c r="J44" i="5"/>
  <c r="P25" i="5"/>
  <c r="M25" i="5" s="1"/>
  <c r="P17" i="5"/>
  <c r="M17" i="5" s="1"/>
  <c r="AC49" i="4"/>
  <c r="AC53" i="4"/>
  <c r="AB47" i="4"/>
  <c r="AC38" i="4"/>
  <c r="J35" i="4"/>
  <c r="L35" i="4" s="1"/>
  <c r="K35" i="4"/>
  <c r="L45" i="4"/>
  <c r="K45" i="4"/>
  <c r="P19" i="4"/>
  <c r="AD19" i="4" s="1"/>
  <c r="AE19" i="4" s="1"/>
  <c r="P18" i="4"/>
  <c r="M18" i="4" s="1"/>
  <c r="P20" i="4"/>
  <c r="M20" i="4" s="1"/>
  <c r="P15" i="4"/>
  <c r="M15" i="4" s="1"/>
  <c r="P21" i="4"/>
  <c r="M21" i="4" s="1"/>
  <c r="J42" i="4"/>
  <c r="J36" i="4"/>
  <c r="K41" i="4"/>
  <c r="L41" i="4"/>
  <c r="K48" i="4"/>
  <c r="L48" i="4"/>
  <c r="L43" i="4"/>
  <c r="K43" i="4"/>
  <c r="L51" i="4"/>
  <c r="K51" i="4"/>
  <c r="P11" i="4"/>
  <c r="AD11" i="4" s="1"/>
  <c r="AE11" i="4" s="1"/>
  <c r="P10" i="4"/>
  <c r="M10" i="4" s="1"/>
  <c r="P26" i="4"/>
  <c r="M26" i="4" s="1"/>
  <c r="K50" i="4"/>
  <c r="L50" i="4"/>
  <c r="L53" i="4"/>
  <c r="K53" i="4"/>
  <c r="P24" i="4"/>
  <c r="M24" i="4" s="1"/>
  <c r="AD15" i="4"/>
  <c r="AE15" i="4" s="1"/>
  <c r="K39" i="4"/>
  <c r="L39" i="4"/>
  <c r="P16" i="4"/>
  <c r="M16" i="4" s="1"/>
  <c r="P17" i="4"/>
  <c r="M17" i="4" s="1"/>
  <c r="P25" i="4"/>
  <c r="M25" i="4" s="1"/>
  <c r="J44" i="4"/>
  <c r="K52" i="4"/>
  <c r="L52" i="4"/>
  <c r="J47" i="4"/>
  <c r="J55" i="4"/>
  <c r="P23" i="4"/>
  <c r="M23" i="4" s="1"/>
  <c r="P9" i="4"/>
  <c r="M9" i="4" s="1"/>
  <c r="P8" i="4"/>
  <c r="AD8" i="4" s="1"/>
  <c r="AE8" i="4" s="1"/>
  <c r="P12" i="4"/>
  <c r="M12" i="4" s="1"/>
  <c r="K40" i="4"/>
  <c r="L40" i="4"/>
  <c r="P13" i="4"/>
  <c r="AD13" i="4" s="1"/>
  <c r="AE13" i="4" s="1"/>
  <c r="K38" i="4"/>
  <c r="L38" i="4"/>
  <c r="J37" i="4"/>
  <c r="J46" i="4"/>
  <c r="K54" i="4"/>
  <c r="L54" i="4"/>
  <c r="L49" i="4"/>
  <c r="K49" i="4"/>
  <c r="P28" i="4"/>
  <c r="AD28" i="4" s="1"/>
  <c r="AE28" i="4" s="1"/>
  <c r="P27" i="4"/>
  <c r="M27" i="4" s="1"/>
  <c r="P14" i="4"/>
  <c r="AD14" i="4" s="1"/>
  <c r="AE14" i="4" s="1"/>
  <c r="P22" i="4"/>
  <c r="M22" i="4" s="1"/>
  <c r="AB14" i="3"/>
  <c r="AB27" i="3"/>
  <c r="K45" i="3"/>
  <c r="K40" i="3"/>
  <c r="K26" i="3"/>
  <c r="L19" i="3"/>
  <c r="P19" i="3" s="1"/>
  <c r="AD19" i="3" s="1"/>
  <c r="AE19" i="3" s="1"/>
  <c r="K11" i="3"/>
  <c r="AA46" i="3"/>
  <c r="AA43" i="3"/>
  <c r="AA50" i="3"/>
  <c r="AA45" i="3"/>
  <c r="AC45" i="3" s="1"/>
  <c r="P45" i="3" s="1"/>
  <c r="M45" i="3" s="1"/>
  <c r="AA41" i="3"/>
  <c r="L36" i="3"/>
  <c r="AB42" i="3"/>
  <c r="AC42" i="3"/>
  <c r="P42" i="3" s="1"/>
  <c r="M42" i="3" s="1"/>
  <c r="AC37" i="3"/>
  <c r="AB37" i="3"/>
  <c r="AB38" i="3"/>
  <c r="AC38" i="3"/>
  <c r="P38" i="3" s="1"/>
  <c r="M38" i="3" s="1"/>
  <c r="AC39" i="3"/>
  <c r="AB39" i="3"/>
  <c r="AC49" i="3"/>
  <c r="P49" i="3" s="1"/>
  <c r="M49" i="3" s="1"/>
  <c r="AB49" i="3"/>
  <c r="AB36" i="3"/>
  <c r="AC36" i="3"/>
  <c r="AB40" i="3"/>
  <c r="AC40" i="3"/>
  <c r="P40" i="3" s="1"/>
  <c r="M40" i="3" s="1"/>
  <c r="AB41" i="3"/>
  <c r="AC41" i="3"/>
  <c r="P41" i="3" s="1"/>
  <c r="M41" i="3" s="1"/>
  <c r="AC13" i="3"/>
  <c r="P13" i="3" s="1"/>
  <c r="M13" i="3" s="1"/>
  <c r="AB13" i="3"/>
  <c r="P9" i="3"/>
  <c r="M9" i="3" s="1"/>
  <c r="AB52" i="3"/>
  <c r="AC52" i="3"/>
  <c r="P52" i="3" s="1"/>
  <c r="M52" i="3" s="1"/>
  <c r="P16" i="3"/>
  <c r="M16" i="3" s="1"/>
  <c r="AC12" i="3"/>
  <c r="P12" i="3" s="1"/>
  <c r="M12" i="3" s="1"/>
  <c r="AB12" i="3"/>
  <c r="P10" i="3"/>
  <c r="M10" i="3" s="1"/>
  <c r="AA44" i="3"/>
  <c r="AA48" i="3"/>
  <c r="AC20" i="3"/>
  <c r="P20" i="3" s="1"/>
  <c r="M20" i="3" s="1"/>
  <c r="AB20" i="3"/>
  <c r="AA47" i="3"/>
  <c r="AA53" i="3"/>
  <c r="P22" i="3"/>
  <c r="M22" i="3" s="1"/>
  <c r="L24" i="3"/>
  <c r="K24" i="3"/>
  <c r="P26" i="3"/>
  <c r="AD26" i="3" s="1"/>
  <c r="AE26" i="3" s="1"/>
  <c r="P25" i="3"/>
  <c r="AD25" i="3" s="1"/>
  <c r="AE25" i="3" s="1"/>
  <c r="P23" i="3"/>
  <c r="M23" i="3" s="1"/>
  <c r="AC21" i="3"/>
  <c r="AB21" i="3"/>
  <c r="AC43" i="3"/>
  <c r="AB43" i="3"/>
  <c r="AA55" i="3"/>
  <c r="L27" i="3"/>
  <c r="K27" i="3"/>
  <c r="AB50" i="3"/>
  <c r="AC50" i="3"/>
  <c r="P50" i="3" s="1"/>
  <c r="M50" i="3" s="1"/>
  <c r="AA35" i="3"/>
  <c r="AA54" i="3"/>
  <c r="P8" i="3"/>
  <c r="AD8" i="3" s="1"/>
  <c r="AE8" i="3" s="1"/>
  <c r="P11" i="3"/>
  <c r="AD11" i="3" s="1"/>
  <c r="AE11" i="3" s="1"/>
  <c r="AC51" i="3"/>
  <c r="P51" i="3" s="1"/>
  <c r="M51" i="3" s="1"/>
  <c r="AB51" i="3"/>
  <c r="P28" i="3"/>
  <c r="AD28" i="3" s="1"/>
  <c r="AE28" i="3" s="1"/>
  <c r="P43" i="3"/>
  <c r="M43" i="3" s="1"/>
  <c r="AC24" i="3"/>
  <c r="AB24" i="3"/>
  <c r="P18" i="3"/>
  <c r="AD18" i="3" s="1"/>
  <c r="AE18" i="3" s="1"/>
  <c r="P17" i="3"/>
  <c r="M17" i="3" s="1"/>
  <c r="P14" i="3"/>
  <c r="M14" i="3" s="1"/>
  <c r="AB46" i="3"/>
  <c r="AC46" i="3"/>
  <c r="P15" i="3"/>
  <c r="AD15" i="3" s="1"/>
  <c r="AE15" i="3" s="1"/>
  <c r="AA53" i="2"/>
  <c r="AC53" i="2" s="1"/>
  <c r="AA37" i="2"/>
  <c r="AC37" i="2" s="1"/>
  <c r="AA50" i="2"/>
  <c r="AC50" i="2" s="1"/>
  <c r="AA43" i="2"/>
  <c r="AA35" i="2"/>
  <c r="AC35" i="2" s="1"/>
  <c r="AA40" i="2"/>
  <c r="AC40" i="2" s="1"/>
  <c r="AA48" i="2"/>
  <c r="AB48" i="2" s="1"/>
  <c r="AA52" i="2"/>
  <c r="AA36" i="2"/>
  <c r="K39" i="2"/>
  <c r="L52" i="2"/>
  <c r="L55" i="2"/>
  <c r="J51" i="2"/>
  <c r="K51" i="2" s="1"/>
  <c r="J42" i="2"/>
  <c r="K42" i="2" s="1"/>
  <c r="J47" i="2"/>
  <c r="J35" i="2"/>
  <c r="L35" i="2" s="1"/>
  <c r="L51" i="2"/>
  <c r="L54" i="2"/>
  <c r="J46" i="2"/>
  <c r="J44" i="2"/>
  <c r="K44" i="2" s="1"/>
  <c r="J40" i="2"/>
  <c r="J38" i="2"/>
  <c r="K38" i="2" s="1"/>
  <c r="J43" i="2"/>
  <c r="J36" i="2"/>
  <c r="K36" i="2" s="1"/>
  <c r="L48" i="2"/>
  <c r="L36" i="2"/>
  <c r="L42" i="2"/>
  <c r="J50" i="2"/>
  <c r="K50" i="2" s="1"/>
  <c r="J48" i="2"/>
  <c r="K48" i="2" s="1"/>
  <c r="AC48" i="2"/>
  <c r="AC43" i="2"/>
  <c r="AB43" i="2"/>
  <c r="AB54" i="2"/>
  <c r="AC54" i="2"/>
  <c r="P54" i="2" s="1"/>
  <c r="M54" i="2" s="1"/>
  <c r="AB47" i="2"/>
  <c r="AC47" i="2"/>
  <c r="AC42" i="2"/>
  <c r="P42" i="2" s="1"/>
  <c r="M42" i="2" s="1"/>
  <c r="AB42" i="2"/>
  <c r="AB38" i="2"/>
  <c r="AC38" i="2"/>
  <c r="AC51" i="2"/>
  <c r="P51" i="2" s="1"/>
  <c r="M51" i="2" s="1"/>
  <c r="AB51" i="2"/>
  <c r="AB52" i="2"/>
  <c r="AC52" i="2"/>
  <c r="L37" i="2"/>
  <c r="K37" i="2"/>
  <c r="L45" i="2"/>
  <c r="K45" i="2"/>
  <c r="L49" i="2"/>
  <c r="P49" i="2" s="1"/>
  <c r="M49" i="2" s="1"/>
  <c r="K49" i="2"/>
  <c r="L53" i="2"/>
  <c r="P53" i="2" s="1"/>
  <c r="K53" i="2"/>
  <c r="AA44" i="2"/>
  <c r="AA41" i="2"/>
  <c r="AB35" i="2"/>
  <c r="L41" i="2"/>
  <c r="K41" i="2"/>
  <c r="AA46" i="2"/>
  <c r="AA39" i="2"/>
  <c r="AA55" i="2"/>
  <c r="AA45" i="2"/>
  <c r="V9" i="2"/>
  <c r="W9" i="2" s="1"/>
  <c r="V10" i="2"/>
  <c r="W10" i="2" s="1"/>
  <c r="V11" i="2"/>
  <c r="W11" i="2" s="1"/>
  <c r="V12" i="2"/>
  <c r="W12" i="2" s="1"/>
  <c r="V13" i="2"/>
  <c r="W13" i="2" s="1"/>
  <c r="V14" i="2"/>
  <c r="W14" i="2" s="1"/>
  <c r="V15" i="2"/>
  <c r="W15" i="2" s="1"/>
  <c r="V16" i="2"/>
  <c r="W16" i="2" s="1"/>
  <c r="V17" i="2"/>
  <c r="W17" i="2" s="1"/>
  <c r="V18" i="2"/>
  <c r="W18" i="2" s="1"/>
  <c r="V19" i="2"/>
  <c r="W19" i="2" s="1"/>
  <c r="V20" i="2"/>
  <c r="W20" i="2" s="1"/>
  <c r="V21" i="2"/>
  <c r="W21" i="2" s="1"/>
  <c r="V22" i="2"/>
  <c r="W22" i="2" s="1"/>
  <c r="V23" i="2"/>
  <c r="W23" i="2" s="1"/>
  <c r="V24" i="2"/>
  <c r="W24" i="2" s="1"/>
  <c r="V25" i="2"/>
  <c r="W25" i="2" s="1"/>
  <c r="V26" i="2"/>
  <c r="W26" i="2" s="1"/>
  <c r="V27" i="2"/>
  <c r="W27" i="2" s="1"/>
  <c r="V28" i="2"/>
  <c r="W28" i="2" s="1"/>
  <c r="V8" i="2"/>
  <c r="W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F15" i="2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M37" i="8" l="1"/>
  <c r="N37" i="8" s="1"/>
  <c r="P17" i="8"/>
  <c r="M17" i="8" s="1"/>
  <c r="P36" i="8"/>
  <c r="M36" i="8" s="1"/>
  <c r="AD9" i="8"/>
  <c r="AE9" i="8" s="1"/>
  <c r="AD28" i="8"/>
  <c r="AE28" i="8" s="1"/>
  <c r="AD20" i="8"/>
  <c r="AE20" i="8" s="1"/>
  <c r="AD21" i="8"/>
  <c r="AE21" i="8" s="1"/>
  <c r="M21" i="8"/>
  <c r="AD10" i="8"/>
  <c r="AE10" i="8" s="1"/>
  <c r="AD27" i="8"/>
  <c r="AE27" i="8" s="1"/>
  <c r="M26" i="8"/>
  <c r="N26" i="8" s="1"/>
  <c r="AG26" i="8" s="1"/>
  <c r="AD25" i="8"/>
  <c r="AE25" i="8" s="1"/>
  <c r="K42" i="8"/>
  <c r="AD23" i="8"/>
  <c r="AE23" i="8" s="1"/>
  <c r="AD19" i="8"/>
  <c r="AE19" i="8" s="1"/>
  <c r="AD18" i="8"/>
  <c r="AE18" i="8" s="1"/>
  <c r="AD24" i="8"/>
  <c r="AE24" i="8" s="1"/>
  <c r="M12" i="8"/>
  <c r="Q12" i="8" s="1"/>
  <c r="AD17" i="8"/>
  <c r="AE17" i="8" s="1"/>
  <c r="N14" i="8"/>
  <c r="N24" i="8"/>
  <c r="AG24" i="8" s="1"/>
  <c r="N22" i="8"/>
  <c r="N20" i="8"/>
  <c r="AG20" i="8" s="1"/>
  <c r="N18" i="8"/>
  <c r="N28" i="8"/>
  <c r="AG28" i="8" s="1"/>
  <c r="N23" i="8"/>
  <c r="N17" i="8"/>
  <c r="N11" i="8"/>
  <c r="N16" i="8"/>
  <c r="N15" i="8"/>
  <c r="K45" i="8"/>
  <c r="L45" i="8"/>
  <c r="AD16" i="8"/>
  <c r="AE16" i="8" s="1"/>
  <c r="AG16" i="8" s="1"/>
  <c r="AB53" i="8"/>
  <c r="AC53" i="8"/>
  <c r="N27" i="8"/>
  <c r="AC52" i="8"/>
  <c r="P52" i="8" s="1"/>
  <c r="M52" i="8" s="1"/>
  <c r="AB52" i="8"/>
  <c r="K53" i="8"/>
  <c r="L53" i="8"/>
  <c r="AC38" i="8"/>
  <c r="AB38" i="8"/>
  <c r="AD22" i="8"/>
  <c r="AE22" i="8" s="1"/>
  <c r="AG22" i="8" s="1"/>
  <c r="AC36" i="8"/>
  <c r="AB36" i="8"/>
  <c r="L54" i="8"/>
  <c r="K54" i="8"/>
  <c r="K40" i="8"/>
  <c r="L40" i="8"/>
  <c r="AD14" i="8"/>
  <c r="AE14" i="8" s="1"/>
  <c r="AC44" i="8"/>
  <c r="AB44" i="8"/>
  <c r="N25" i="8"/>
  <c r="AD15" i="8"/>
  <c r="AE15" i="8" s="1"/>
  <c r="L43" i="8"/>
  <c r="K43" i="8"/>
  <c r="N8" i="8"/>
  <c r="AG8" i="8" s="1"/>
  <c r="AH8" i="8" s="1"/>
  <c r="Q8" i="8"/>
  <c r="Q26" i="8"/>
  <c r="P56" i="8"/>
  <c r="M56" i="8" s="1"/>
  <c r="AB41" i="8"/>
  <c r="AC41" i="8"/>
  <c r="L50" i="8"/>
  <c r="K50" i="8"/>
  <c r="AD11" i="8"/>
  <c r="AE11" i="8" s="1"/>
  <c r="AC50" i="8"/>
  <c r="AB50" i="8"/>
  <c r="L41" i="8"/>
  <c r="K41" i="8"/>
  <c r="M13" i="8"/>
  <c r="K51" i="8"/>
  <c r="L51" i="8"/>
  <c r="K55" i="8"/>
  <c r="L55" i="8"/>
  <c r="P49" i="8"/>
  <c r="AD49" i="8" s="1"/>
  <c r="AE49" i="8" s="1"/>
  <c r="P42" i="8"/>
  <c r="AD42" i="8" s="1"/>
  <c r="AE42" i="8" s="1"/>
  <c r="AB45" i="8"/>
  <c r="AC45" i="8"/>
  <c r="L46" i="8"/>
  <c r="K46" i="8"/>
  <c r="N21" i="8"/>
  <c r="N19" i="8"/>
  <c r="AG19" i="8" s="1"/>
  <c r="N10" i="8"/>
  <c r="AB51" i="8"/>
  <c r="AC51" i="8"/>
  <c r="AB43" i="8"/>
  <c r="AC43" i="8"/>
  <c r="P48" i="8"/>
  <c r="AD48" i="8" s="1"/>
  <c r="AE48" i="8" s="1"/>
  <c r="AC40" i="8"/>
  <c r="AB40" i="8"/>
  <c r="L39" i="8"/>
  <c r="K39" i="8"/>
  <c r="N9" i="8"/>
  <c r="AG9" i="8" s="1"/>
  <c r="Q9" i="8"/>
  <c r="K47" i="8"/>
  <c r="L47" i="8"/>
  <c r="AD48" i="7"/>
  <c r="AE48" i="7" s="1"/>
  <c r="M41" i="7"/>
  <c r="Q41" i="7" s="1"/>
  <c r="AD49" i="7"/>
  <c r="AE49" i="7" s="1"/>
  <c r="AG49" i="7" s="1"/>
  <c r="AD46" i="7"/>
  <c r="AE46" i="7" s="1"/>
  <c r="AG46" i="7" s="1"/>
  <c r="M38" i="7"/>
  <c r="N38" i="7" s="1"/>
  <c r="AG38" i="7" s="1"/>
  <c r="AD45" i="7"/>
  <c r="AE45" i="7" s="1"/>
  <c r="AD39" i="7"/>
  <c r="AE39" i="7" s="1"/>
  <c r="AD36" i="7"/>
  <c r="AE36" i="7" s="1"/>
  <c r="M14" i="7"/>
  <c r="N14" i="7" s="1"/>
  <c r="AG14" i="7" s="1"/>
  <c r="AD14" i="7"/>
  <c r="AE14" i="7" s="1"/>
  <c r="K12" i="7"/>
  <c r="N12" i="7" s="1"/>
  <c r="L12" i="7"/>
  <c r="P12" i="7" s="1"/>
  <c r="M12" i="7" s="1"/>
  <c r="K21" i="7"/>
  <c r="L21" i="7"/>
  <c r="P21" i="7" s="1"/>
  <c r="AD21" i="7" s="1"/>
  <c r="AE21" i="7" s="1"/>
  <c r="AD26" i="7"/>
  <c r="AE26" i="7" s="1"/>
  <c r="M18" i="7"/>
  <c r="AD13" i="7"/>
  <c r="AE13" i="7" s="1"/>
  <c r="AD10" i="7"/>
  <c r="AE10" i="7" s="1"/>
  <c r="AD9" i="7"/>
  <c r="AE9" i="7" s="1"/>
  <c r="M11" i="7"/>
  <c r="Q11" i="7" s="1"/>
  <c r="M21" i="7"/>
  <c r="N21" i="7" s="1"/>
  <c r="AG21" i="7" s="1"/>
  <c r="M19" i="7"/>
  <c r="Q19" i="7" s="1"/>
  <c r="AD20" i="7"/>
  <c r="AE20" i="7" s="1"/>
  <c r="AD24" i="7"/>
  <c r="AE24" i="7" s="1"/>
  <c r="AD27" i="7"/>
  <c r="AE27" i="7" s="1"/>
  <c r="AD16" i="7"/>
  <c r="AE16" i="7" s="1"/>
  <c r="M17" i="7"/>
  <c r="N17" i="7" s="1"/>
  <c r="AG17" i="7" s="1"/>
  <c r="AD38" i="6"/>
  <c r="AE38" i="6" s="1"/>
  <c r="AD40" i="6"/>
  <c r="AE40" i="6" s="1"/>
  <c r="AD14" i="6"/>
  <c r="AE14" i="6" s="1"/>
  <c r="M24" i="6"/>
  <c r="AD53" i="6"/>
  <c r="AE53" i="6" s="1"/>
  <c r="AD18" i="6"/>
  <c r="AE18" i="6" s="1"/>
  <c r="AD23" i="6"/>
  <c r="AE23" i="6" s="1"/>
  <c r="M25" i="6"/>
  <c r="Q25" i="6" s="1"/>
  <c r="AD17" i="6"/>
  <c r="AE17" i="6" s="1"/>
  <c r="AD11" i="6"/>
  <c r="AE11" i="6" s="1"/>
  <c r="AD16" i="6"/>
  <c r="AE16" i="6" s="1"/>
  <c r="AD22" i="6"/>
  <c r="AE22" i="6" s="1"/>
  <c r="M28" i="6"/>
  <c r="Q28" i="6" s="1"/>
  <c r="M20" i="6"/>
  <c r="N20" i="6" s="1"/>
  <c r="AG20" i="6" s="1"/>
  <c r="M9" i="6"/>
  <c r="Q9" i="6" s="1"/>
  <c r="AD8" i="6"/>
  <c r="AE8" i="6" s="1"/>
  <c r="AD15" i="5"/>
  <c r="AE15" i="5" s="1"/>
  <c r="AD27" i="5"/>
  <c r="AE27" i="5" s="1"/>
  <c r="M12" i="5"/>
  <c r="L41" i="5"/>
  <c r="P41" i="5" s="1"/>
  <c r="M41" i="5" s="1"/>
  <c r="N41" i="5" s="1"/>
  <c r="K41" i="5"/>
  <c r="AD9" i="5"/>
  <c r="AE9" i="5" s="1"/>
  <c r="M11" i="5"/>
  <c r="N11" i="5" s="1"/>
  <c r="AG11" i="5" s="1"/>
  <c r="AD21" i="5"/>
  <c r="AE21" i="5" s="1"/>
  <c r="AD16" i="5"/>
  <c r="AE16" i="5" s="1"/>
  <c r="AD24" i="5"/>
  <c r="AE24" i="5" s="1"/>
  <c r="AD19" i="5"/>
  <c r="AE19" i="5" s="1"/>
  <c r="AD8" i="5"/>
  <c r="AE8" i="5" s="1"/>
  <c r="M23" i="5"/>
  <c r="M28" i="5"/>
  <c r="N28" i="5" s="1"/>
  <c r="AG28" i="5" s="1"/>
  <c r="AD26" i="5"/>
  <c r="AE26" i="5" s="1"/>
  <c r="N35" i="7"/>
  <c r="N25" i="7"/>
  <c r="N10" i="7"/>
  <c r="AG10" i="7" s="1"/>
  <c r="N53" i="7"/>
  <c r="AG53" i="7" s="1"/>
  <c r="Q53" i="7"/>
  <c r="N48" i="7"/>
  <c r="AG48" i="7" s="1"/>
  <c r="Q48" i="7"/>
  <c r="N39" i="7"/>
  <c r="Q39" i="7"/>
  <c r="N23" i="7"/>
  <c r="N46" i="7"/>
  <c r="N36" i="7"/>
  <c r="N37" i="7"/>
  <c r="N28" i="7"/>
  <c r="N24" i="7"/>
  <c r="N45" i="7"/>
  <c r="Q45" i="7"/>
  <c r="N16" i="7"/>
  <c r="AG16" i="7" s="1"/>
  <c r="N27" i="7"/>
  <c r="AG45" i="7"/>
  <c r="N13" i="7"/>
  <c r="M55" i="7"/>
  <c r="N11" i="7"/>
  <c r="AG11" i="7" s="1"/>
  <c r="N9" i="7"/>
  <c r="AD25" i="7"/>
  <c r="AE25" i="7" s="1"/>
  <c r="N19" i="7"/>
  <c r="AG19" i="7" s="1"/>
  <c r="M47" i="7"/>
  <c r="M44" i="7"/>
  <c r="AD28" i="7"/>
  <c r="AE28" i="7" s="1"/>
  <c r="N42" i="7"/>
  <c r="AG42" i="7" s="1"/>
  <c r="Q42" i="7"/>
  <c r="Q54" i="7"/>
  <c r="N54" i="7"/>
  <c r="AG54" i="7" s="1"/>
  <c r="Q18" i="7"/>
  <c r="N18" i="7"/>
  <c r="AG18" i="7" s="1"/>
  <c r="N52" i="7"/>
  <c r="Q52" i="7"/>
  <c r="AD37" i="7"/>
  <c r="AE37" i="7" s="1"/>
  <c r="N51" i="7"/>
  <c r="AG51" i="7" s="1"/>
  <c r="Q51" i="7"/>
  <c r="M15" i="7"/>
  <c r="AD23" i="7"/>
  <c r="AE23" i="7" s="1"/>
  <c r="N20" i="7"/>
  <c r="M43" i="7"/>
  <c r="AD35" i="7"/>
  <c r="AE35" i="7" s="1"/>
  <c r="N50" i="7"/>
  <c r="AG50" i="7" s="1"/>
  <c r="Q50" i="7"/>
  <c r="N49" i="7"/>
  <c r="Q49" i="7"/>
  <c r="N41" i="7"/>
  <c r="AG41" i="7" s="1"/>
  <c r="AG52" i="7"/>
  <c r="N26" i="7"/>
  <c r="M40" i="7"/>
  <c r="P22" i="7"/>
  <c r="AD22" i="7" s="1"/>
  <c r="AE22" i="7" s="1"/>
  <c r="N54" i="6"/>
  <c r="N46" i="6"/>
  <c r="Q8" i="6"/>
  <c r="N8" i="6"/>
  <c r="AG8" i="6" s="1"/>
  <c r="AH8" i="6" s="1"/>
  <c r="N23" i="6"/>
  <c r="N51" i="6"/>
  <c r="N41" i="6"/>
  <c r="N47" i="6"/>
  <c r="N35" i="6"/>
  <c r="N10" i="6"/>
  <c r="N15" i="6"/>
  <c r="N45" i="6"/>
  <c r="N55" i="6"/>
  <c r="N42" i="6"/>
  <c r="N12" i="6"/>
  <c r="N17" i="6"/>
  <c r="N25" i="6"/>
  <c r="AG25" i="6" s="1"/>
  <c r="P13" i="6"/>
  <c r="M13" i="6" s="1"/>
  <c r="N36" i="6"/>
  <c r="AG36" i="6" s="1"/>
  <c r="Q36" i="6"/>
  <c r="P26" i="6"/>
  <c r="AD26" i="6" s="1"/>
  <c r="AE26" i="6" s="1"/>
  <c r="N24" i="6"/>
  <c r="AG24" i="6" s="1"/>
  <c r="Q24" i="6"/>
  <c r="N38" i="6"/>
  <c r="AG38" i="6" s="1"/>
  <c r="N14" i="6"/>
  <c r="AG14" i="6" s="1"/>
  <c r="AD12" i="6"/>
  <c r="AE12" i="6" s="1"/>
  <c r="Q48" i="6"/>
  <c r="N48" i="6"/>
  <c r="AG48" i="6" s="1"/>
  <c r="N11" i="6"/>
  <c r="Q53" i="6"/>
  <c r="N53" i="6"/>
  <c r="AG53" i="6" s="1"/>
  <c r="AD10" i="6"/>
  <c r="AE10" i="6" s="1"/>
  <c r="Q49" i="6"/>
  <c r="N49" i="6"/>
  <c r="AG49" i="6" s="1"/>
  <c r="N9" i="6"/>
  <c r="AG9" i="6" s="1"/>
  <c r="AD45" i="6"/>
  <c r="AE45" i="6" s="1"/>
  <c r="P27" i="6"/>
  <c r="AD27" i="6" s="1"/>
  <c r="AE27" i="6" s="1"/>
  <c r="AD35" i="6"/>
  <c r="AE35" i="6" s="1"/>
  <c r="AG35" i="6" s="1"/>
  <c r="AH35" i="6" s="1"/>
  <c r="M37" i="6"/>
  <c r="Q44" i="6"/>
  <c r="N44" i="6"/>
  <c r="AG44" i="6" s="1"/>
  <c r="AD41" i="6"/>
  <c r="AE41" i="6" s="1"/>
  <c r="P43" i="6"/>
  <c r="M43" i="6" s="1"/>
  <c r="AD51" i="6"/>
  <c r="AE51" i="6" s="1"/>
  <c r="AD55" i="6"/>
  <c r="AE55" i="6" s="1"/>
  <c r="AG55" i="6" s="1"/>
  <c r="AD15" i="6"/>
  <c r="AE15" i="6" s="1"/>
  <c r="P19" i="6"/>
  <c r="AD19" i="6" s="1"/>
  <c r="AE19" i="6" s="1"/>
  <c r="N16" i="6"/>
  <c r="N22" i="6"/>
  <c r="Q40" i="6"/>
  <c r="N40" i="6"/>
  <c r="N39" i="6"/>
  <c r="AG39" i="6" s="1"/>
  <c r="Q39" i="6"/>
  <c r="N18" i="6"/>
  <c r="P21" i="6"/>
  <c r="M21" i="6" s="1"/>
  <c r="Q52" i="6"/>
  <c r="N52" i="6"/>
  <c r="AG52" i="6" s="1"/>
  <c r="AD47" i="6"/>
  <c r="AE47" i="6" s="1"/>
  <c r="AD42" i="6"/>
  <c r="AE42" i="6" s="1"/>
  <c r="AD54" i="6"/>
  <c r="AE54" i="6" s="1"/>
  <c r="AG54" i="6" s="1"/>
  <c r="AG40" i="6"/>
  <c r="AD46" i="6"/>
  <c r="AE46" i="6" s="1"/>
  <c r="M50" i="6"/>
  <c r="AD13" i="6"/>
  <c r="AE13" i="6" s="1"/>
  <c r="N20" i="5"/>
  <c r="N22" i="5"/>
  <c r="N25" i="5"/>
  <c r="N10" i="5"/>
  <c r="N17" i="5"/>
  <c r="N14" i="5"/>
  <c r="P47" i="5"/>
  <c r="M47" i="5" s="1"/>
  <c r="AB38" i="5"/>
  <c r="AC38" i="5"/>
  <c r="AD25" i="5"/>
  <c r="AE25" i="5" s="1"/>
  <c r="P49" i="5"/>
  <c r="AD49" i="5" s="1"/>
  <c r="AE49" i="5" s="1"/>
  <c r="Q21" i="5"/>
  <c r="N21" i="5"/>
  <c r="N26" i="5"/>
  <c r="K37" i="5"/>
  <c r="L37" i="5"/>
  <c r="AD14" i="5"/>
  <c r="AE14" i="5" s="1"/>
  <c r="N13" i="5"/>
  <c r="AG13" i="5" s="1"/>
  <c r="Q13" i="5"/>
  <c r="N24" i="5"/>
  <c r="P52" i="5"/>
  <c r="M52" i="5" s="1"/>
  <c r="P42" i="5"/>
  <c r="M42" i="5" s="1"/>
  <c r="P54" i="5"/>
  <c r="M54" i="5" s="1"/>
  <c r="P45" i="5"/>
  <c r="AD45" i="5" s="1"/>
  <c r="AE45" i="5" s="1"/>
  <c r="AD10" i="5"/>
  <c r="AE10" i="5" s="1"/>
  <c r="AD20" i="5"/>
  <c r="AE20" i="5" s="1"/>
  <c r="AC35" i="5"/>
  <c r="P35" i="5" s="1"/>
  <c r="M35" i="5" s="1"/>
  <c r="AB35" i="5"/>
  <c r="P43" i="5"/>
  <c r="M43" i="5" s="1"/>
  <c r="AD41" i="5"/>
  <c r="AE41" i="5" s="1"/>
  <c r="AC39" i="5"/>
  <c r="AB39" i="5"/>
  <c r="AC50" i="5"/>
  <c r="P50" i="5" s="1"/>
  <c r="M50" i="5" s="1"/>
  <c r="AB50" i="5"/>
  <c r="N53" i="5"/>
  <c r="K44" i="5"/>
  <c r="L44" i="5"/>
  <c r="P48" i="5"/>
  <c r="M48" i="5" s="1"/>
  <c r="P55" i="5"/>
  <c r="AD55" i="5" s="1"/>
  <c r="AE55" i="5" s="1"/>
  <c r="Q23" i="5"/>
  <c r="N23" i="5"/>
  <c r="AG23" i="5" s="1"/>
  <c r="Q15" i="5"/>
  <c r="N15" i="5"/>
  <c r="AG15" i="5" s="1"/>
  <c r="K38" i="5"/>
  <c r="L38" i="5"/>
  <c r="N8" i="5"/>
  <c r="Q8" i="5"/>
  <c r="AD17" i="5"/>
  <c r="AE17" i="5" s="1"/>
  <c r="Q27" i="5"/>
  <c r="N27" i="5"/>
  <c r="N19" i="5"/>
  <c r="P36" i="5"/>
  <c r="AD36" i="5" s="1"/>
  <c r="AE36" i="5" s="1"/>
  <c r="N9" i="5"/>
  <c r="AG9" i="5" s="1"/>
  <c r="P40" i="5"/>
  <c r="AD40" i="5" s="1"/>
  <c r="AE40" i="5" s="1"/>
  <c r="N12" i="5"/>
  <c r="AG12" i="5" s="1"/>
  <c r="Q12" i="5"/>
  <c r="Q16" i="5"/>
  <c r="N16" i="5"/>
  <c r="P51" i="5"/>
  <c r="AD51" i="5" s="1"/>
  <c r="AE51" i="5" s="1"/>
  <c r="AD22" i="5"/>
  <c r="AE22" i="5" s="1"/>
  <c r="AC37" i="5"/>
  <c r="AB37" i="5"/>
  <c r="P18" i="5"/>
  <c r="M18" i="5" s="1"/>
  <c r="AC46" i="5"/>
  <c r="P46" i="5" s="1"/>
  <c r="M46" i="5" s="1"/>
  <c r="AB46" i="5"/>
  <c r="AD53" i="5"/>
  <c r="AE53" i="5" s="1"/>
  <c r="M14" i="4"/>
  <c r="Q14" i="4" s="1"/>
  <c r="M11" i="4"/>
  <c r="N11" i="4" s="1"/>
  <c r="AG11" i="4" s="1"/>
  <c r="AD20" i="4"/>
  <c r="AE20" i="4" s="1"/>
  <c r="M8" i="4"/>
  <c r="AD17" i="4"/>
  <c r="AE17" i="4" s="1"/>
  <c r="AD25" i="4"/>
  <c r="AE25" i="4" s="1"/>
  <c r="AD27" i="4"/>
  <c r="AE27" i="4" s="1"/>
  <c r="AD21" i="4"/>
  <c r="AE21" i="4" s="1"/>
  <c r="AD22" i="4"/>
  <c r="AE22" i="4" s="1"/>
  <c r="AD23" i="4"/>
  <c r="AE23" i="4" s="1"/>
  <c r="AD26" i="4"/>
  <c r="AE26" i="4" s="1"/>
  <c r="N16" i="4"/>
  <c r="N24" i="4"/>
  <c r="N15" i="4"/>
  <c r="AG15" i="4" s="1"/>
  <c r="Q15" i="4"/>
  <c r="N20" i="4"/>
  <c r="N12" i="4"/>
  <c r="N9" i="4"/>
  <c r="N10" i="4"/>
  <c r="N18" i="4"/>
  <c r="N22" i="4"/>
  <c r="N23" i="4"/>
  <c r="N21" i="4"/>
  <c r="Q21" i="4"/>
  <c r="N14" i="4"/>
  <c r="AG14" i="4" s="1"/>
  <c r="K46" i="4"/>
  <c r="L46" i="4"/>
  <c r="K44" i="4"/>
  <c r="L44" i="4"/>
  <c r="N17" i="4"/>
  <c r="P41" i="4"/>
  <c r="AD41" i="4" s="1"/>
  <c r="AE41" i="4" s="1"/>
  <c r="P45" i="4"/>
  <c r="AD45" i="4" s="1"/>
  <c r="AE45" i="4" s="1"/>
  <c r="M28" i="4"/>
  <c r="P49" i="4"/>
  <c r="AD49" i="4" s="1"/>
  <c r="AE49" i="4" s="1"/>
  <c r="K37" i="4"/>
  <c r="L37" i="4"/>
  <c r="P40" i="4"/>
  <c r="AD40" i="4" s="1"/>
  <c r="AE40" i="4" s="1"/>
  <c r="L47" i="4"/>
  <c r="K47" i="4"/>
  <c r="AD9" i="4"/>
  <c r="AE9" i="4" s="1"/>
  <c r="P43" i="4"/>
  <c r="AD43" i="4" s="1"/>
  <c r="AE43" i="4" s="1"/>
  <c r="M19" i="4"/>
  <c r="AD10" i="4"/>
  <c r="AE10" i="4" s="1"/>
  <c r="N8" i="4"/>
  <c r="AG8" i="4" s="1"/>
  <c r="AH8" i="4" s="1"/>
  <c r="Q8" i="4"/>
  <c r="N27" i="4"/>
  <c r="P52" i="4"/>
  <c r="AD52" i="4" s="1"/>
  <c r="AE52" i="4" s="1"/>
  <c r="N25" i="4"/>
  <c r="P39" i="4"/>
  <c r="AD39" i="4" s="1"/>
  <c r="AE39" i="4" s="1"/>
  <c r="P53" i="4"/>
  <c r="AD53" i="4" s="1"/>
  <c r="AE53" i="4" s="1"/>
  <c r="N26" i="4"/>
  <c r="P48" i="4"/>
  <c r="AD48" i="4" s="1"/>
  <c r="AE48" i="4" s="1"/>
  <c r="K36" i="4"/>
  <c r="L36" i="4"/>
  <c r="AD18" i="4"/>
  <c r="AE18" i="4" s="1"/>
  <c r="P35" i="4"/>
  <c r="AD35" i="4" s="1"/>
  <c r="AE35" i="4" s="1"/>
  <c r="L55" i="4"/>
  <c r="K55" i="4"/>
  <c r="P54" i="4"/>
  <c r="AD54" i="4" s="1"/>
  <c r="AE54" i="4" s="1"/>
  <c r="P38" i="4"/>
  <c r="AD38" i="4" s="1"/>
  <c r="AE38" i="4" s="1"/>
  <c r="AD12" i="4"/>
  <c r="AE12" i="4" s="1"/>
  <c r="AD24" i="4"/>
  <c r="AE24" i="4" s="1"/>
  <c r="AD16" i="4"/>
  <c r="AE16" i="4" s="1"/>
  <c r="M13" i="4"/>
  <c r="P50" i="4"/>
  <c r="AD50" i="4" s="1"/>
  <c r="AE50" i="4" s="1"/>
  <c r="M51" i="4"/>
  <c r="P51" i="4"/>
  <c r="AD51" i="4" s="1"/>
  <c r="AE51" i="4" s="1"/>
  <c r="K42" i="4"/>
  <c r="L42" i="4"/>
  <c r="AB45" i="3"/>
  <c r="P36" i="3"/>
  <c r="M36" i="3" s="1"/>
  <c r="AD16" i="3"/>
  <c r="AE16" i="3" s="1"/>
  <c r="AD10" i="3"/>
  <c r="AE10" i="3" s="1"/>
  <c r="M26" i="3"/>
  <c r="N26" i="3" s="1"/>
  <c r="AG26" i="3" s="1"/>
  <c r="AD9" i="3"/>
  <c r="AE9" i="3" s="1"/>
  <c r="AD23" i="3"/>
  <c r="AE23" i="3" s="1"/>
  <c r="M28" i="3"/>
  <c r="N28" i="3" s="1"/>
  <c r="AG28" i="3" s="1"/>
  <c r="AD17" i="3"/>
  <c r="AE17" i="3" s="1"/>
  <c r="AD22" i="3"/>
  <c r="AE22" i="3" s="1"/>
  <c r="N45" i="3"/>
  <c r="N42" i="3"/>
  <c r="N23" i="3"/>
  <c r="N51" i="3"/>
  <c r="N22" i="3"/>
  <c r="N9" i="3"/>
  <c r="N17" i="3"/>
  <c r="N43" i="3"/>
  <c r="N14" i="3"/>
  <c r="N20" i="3"/>
  <c r="N49" i="3"/>
  <c r="N13" i="3"/>
  <c r="N50" i="3"/>
  <c r="AC35" i="3"/>
  <c r="AB35" i="3"/>
  <c r="AD14" i="3"/>
  <c r="AE14" i="3" s="1"/>
  <c r="P24" i="3"/>
  <c r="M24" i="3" s="1"/>
  <c r="N10" i="3"/>
  <c r="AG10" i="3" s="1"/>
  <c r="M19" i="3"/>
  <c r="AD51" i="3"/>
  <c r="AE51" i="3" s="1"/>
  <c r="AG51" i="3" s="1"/>
  <c r="AB54" i="3"/>
  <c r="AC54" i="3"/>
  <c r="AC55" i="3"/>
  <c r="AB55" i="3"/>
  <c r="P37" i="3"/>
  <c r="M37" i="3" s="1"/>
  <c r="AD52" i="3"/>
  <c r="AE52" i="3" s="1"/>
  <c r="AD41" i="3"/>
  <c r="AE41" i="3" s="1"/>
  <c r="AD36" i="3"/>
  <c r="AE36" i="3" s="1"/>
  <c r="N38" i="3"/>
  <c r="N36" i="3"/>
  <c r="AD20" i="3"/>
  <c r="AE20" i="3" s="1"/>
  <c r="M15" i="3"/>
  <c r="M18" i="3"/>
  <c r="AD45" i="3"/>
  <c r="M11" i="3"/>
  <c r="AD50" i="3"/>
  <c r="AE50" i="3" s="1"/>
  <c r="AD43" i="3"/>
  <c r="AE43" i="3" s="1"/>
  <c r="AG43" i="3" s="1"/>
  <c r="M25" i="3"/>
  <c r="AC47" i="3"/>
  <c r="AB47" i="3"/>
  <c r="AB48" i="3"/>
  <c r="AC48" i="3"/>
  <c r="AD40" i="3"/>
  <c r="AE40" i="3" s="1"/>
  <c r="AD38" i="3"/>
  <c r="AE38" i="3" s="1"/>
  <c r="AD42" i="3"/>
  <c r="AE42" i="3" s="1"/>
  <c r="AG42" i="3" s="1"/>
  <c r="N12" i="3"/>
  <c r="Q41" i="3"/>
  <c r="N41" i="3"/>
  <c r="N16" i="3"/>
  <c r="N40" i="3"/>
  <c r="P39" i="3"/>
  <c r="M39" i="3" s="1"/>
  <c r="M8" i="3"/>
  <c r="P27" i="3"/>
  <c r="AD27" i="3" s="1"/>
  <c r="AE27" i="3" s="1"/>
  <c r="P21" i="3"/>
  <c r="M21" i="3" s="1"/>
  <c r="N52" i="3"/>
  <c r="AC53" i="3"/>
  <c r="AB53" i="3"/>
  <c r="AB44" i="3"/>
  <c r="AC44" i="3"/>
  <c r="AD12" i="3"/>
  <c r="AE12" i="3" s="1"/>
  <c r="P46" i="3"/>
  <c r="M46" i="3" s="1"/>
  <c r="AD13" i="3"/>
  <c r="AE13" i="3" s="1"/>
  <c r="AG13" i="3" s="1"/>
  <c r="AD49" i="3"/>
  <c r="AE49" i="3" s="1"/>
  <c r="AB50" i="2"/>
  <c r="AB37" i="2"/>
  <c r="AB53" i="2"/>
  <c r="P37" i="2"/>
  <c r="M37" i="2" s="1"/>
  <c r="AB40" i="2"/>
  <c r="AB36" i="2"/>
  <c r="AC36" i="2"/>
  <c r="P36" i="2" s="1"/>
  <c r="M36" i="2" s="1"/>
  <c r="N36" i="2" s="1"/>
  <c r="P48" i="2"/>
  <c r="M48" i="2" s="1"/>
  <c r="N48" i="2" s="1"/>
  <c r="K35" i="2"/>
  <c r="L44" i="2"/>
  <c r="L47" i="2"/>
  <c r="P47" i="2" s="1"/>
  <c r="M47" i="2" s="1"/>
  <c r="N47" i="2" s="1"/>
  <c r="K47" i="2"/>
  <c r="L50" i="2"/>
  <c r="P50" i="2" s="1"/>
  <c r="M50" i="2" s="1"/>
  <c r="L40" i="2"/>
  <c r="P40" i="2" s="1"/>
  <c r="M40" i="2" s="1"/>
  <c r="K40" i="2"/>
  <c r="L43" i="2"/>
  <c r="P43" i="2" s="1"/>
  <c r="K43" i="2"/>
  <c r="L46" i="2"/>
  <c r="K46" i="2"/>
  <c r="L38" i="2"/>
  <c r="P38" i="2" s="1"/>
  <c r="G27" i="2"/>
  <c r="G23" i="2"/>
  <c r="G19" i="2"/>
  <c r="G11" i="2"/>
  <c r="X25" i="2"/>
  <c r="X21" i="2"/>
  <c r="X17" i="2"/>
  <c r="X13" i="2"/>
  <c r="X9" i="2"/>
  <c r="X8" i="2"/>
  <c r="G8" i="2"/>
  <c r="G26" i="2"/>
  <c r="G22" i="2"/>
  <c r="G18" i="2"/>
  <c r="G14" i="2"/>
  <c r="G10" i="2"/>
  <c r="G28" i="2"/>
  <c r="G24" i="2"/>
  <c r="G20" i="2"/>
  <c r="G16" i="2"/>
  <c r="G12" i="2"/>
  <c r="M53" i="2"/>
  <c r="N53" i="2" s="1"/>
  <c r="AD53" i="2"/>
  <c r="AB39" i="2"/>
  <c r="AC39" i="2"/>
  <c r="AC46" i="2"/>
  <c r="AB46" i="2"/>
  <c r="AD49" i="2"/>
  <c r="AE49" i="2" s="1"/>
  <c r="P52" i="2"/>
  <c r="M52" i="2" s="1"/>
  <c r="AB45" i="2"/>
  <c r="AC45" i="2"/>
  <c r="AC41" i="2"/>
  <c r="AB41" i="2"/>
  <c r="AD54" i="2"/>
  <c r="AE54" i="2" s="1"/>
  <c r="AC55" i="2"/>
  <c r="AB55" i="2"/>
  <c r="AC44" i="2"/>
  <c r="AB44" i="2"/>
  <c r="AD51" i="2"/>
  <c r="AE51" i="2" s="1"/>
  <c r="AD42" i="2"/>
  <c r="AE42" i="2" s="1"/>
  <c r="AD37" i="2"/>
  <c r="AE37" i="2" s="1"/>
  <c r="N51" i="2"/>
  <c r="N49" i="2"/>
  <c r="N37" i="2"/>
  <c r="N52" i="2"/>
  <c r="N42" i="2"/>
  <c r="N50" i="2"/>
  <c r="N54" i="2"/>
  <c r="X28" i="2"/>
  <c r="X24" i="2"/>
  <c r="X20" i="2"/>
  <c r="X16" i="2"/>
  <c r="X12" i="2"/>
  <c r="G21" i="2"/>
  <c r="G9" i="2"/>
  <c r="X23" i="2"/>
  <c r="I8" i="2"/>
  <c r="I12" i="2"/>
  <c r="I16" i="2"/>
  <c r="I20" i="2"/>
  <c r="I24" i="2"/>
  <c r="I28" i="2"/>
  <c r="H10" i="2"/>
  <c r="H14" i="2"/>
  <c r="H18" i="2"/>
  <c r="H22" i="2"/>
  <c r="H26" i="2"/>
  <c r="H16" i="2"/>
  <c r="J16" i="2" s="1"/>
  <c r="H24" i="2"/>
  <c r="J24" i="2" s="1"/>
  <c r="I15" i="2"/>
  <c r="I23" i="2"/>
  <c r="H9" i="2"/>
  <c r="H17" i="2"/>
  <c r="H25" i="2"/>
  <c r="I9" i="2"/>
  <c r="I13" i="2"/>
  <c r="I17" i="2"/>
  <c r="I21" i="2"/>
  <c r="I25" i="2"/>
  <c r="I7" i="2"/>
  <c r="H11" i="2"/>
  <c r="H15" i="2"/>
  <c r="J15" i="2" s="1"/>
  <c r="H19" i="2"/>
  <c r="H23" i="2"/>
  <c r="J23" i="2" s="1"/>
  <c r="H27" i="2"/>
  <c r="I10" i="2"/>
  <c r="I14" i="2"/>
  <c r="I18" i="2"/>
  <c r="I22" i="2"/>
  <c r="I26" i="2"/>
  <c r="H8" i="2"/>
  <c r="H12" i="2"/>
  <c r="H20" i="2"/>
  <c r="H28" i="2"/>
  <c r="J28" i="2" s="1"/>
  <c r="I11" i="2"/>
  <c r="I19" i="2"/>
  <c r="I27" i="2"/>
  <c r="H13" i="2"/>
  <c r="H21" i="2"/>
  <c r="H7" i="2"/>
  <c r="G25" i="2"/>
  <c r="G17" i="2"/>
  <c r="G13" i="2"/>
  <c r="X27" i="2"/>
  <c r="X19" i="2"/>
  <c r="X11" i="2"/>
  <c r="X26" i="2"/>
  <c r="X22" i="2"/>
  <c r="X18" i="2"/>
  <c r="X14" i="2"/>
  <c r="X10" i="2"/>
  <c r="Z8" i="2"/>
  <c r="Z10" i="2"/>
  <c r="Z12" i="2"/>
  <c r="Z14" i="2"/>
  <c r="Z16" i="2"/>
  <c r="Z18" i="2"/>
  <c r="Z20" i="2"/>
  <c r="Z22" i="2"/>
  <c r="Z24" i="2"/>
  <c r="Z26" i="2"/>
  <c r="Z28" i="2"/>
  <c r="Y9" i="2"/>
  <c r="Y11" i="2"/>
  <c r="Y13" i="2"/>
  <c r="Y15" i="2"/>
  <c r="Y17" i="2"/>
  <c r="Y19" i="2"/>
  <c r="Y21" i="2"/>
  <c r="Y23" i="2"/>
  <c r="AA23" i="2" s="1"/>
  <c r="Y25" i="2"/>
  <c r="Y27" i="2"/>
  <c r="Z7" i="2"/>
  <c r="Z9" i="2"/>
  <c r="AA9" i="2" s="1"/>
  <c r="Y8" i="2"/>
  <c r="Y10" i="2"/>
  <c r="Y12" i="2"/>
  <c r="Y14" i="2"/>
  <c r="AA14" i="2" s="1"/>
  <c r="Y16" i="2"/>
  <c r="Y18" i="2"/>
  <c r="Y20" i="2"/>
  <c r="Y22" i="2"/>
  <c r="AA22" i="2" s="1"/>
  <c r="Y24" i="2"/>
  <c r="Y26" i="2"/>
  <c r="Y28" i="2"/>
  <c r="Z11" i="2"/>
  <c r="Z19" i="2"/>
  <c r="Z27" i="2"/>
  <c r="Z13" i="2"/>
  <c r="AA13" i="2" s="1"/>
  <c r="Z21" i="2"/>
  <c r="Y7" i="2"/>
  <c r="Z15" i="2"/>
  <c r="Z23" i="2"/>
  <c r="Z17" i="2"/>
  <c r="Z25" i="2"/>
  <c r="X15" i="2"/>
  <c r="G15" i="2"/>
  <c r="M48" i="8" l="1"/>
  <c r="Q48" i="8" s="1"/>
  <c r="AG21" i="8"/>
  <c r="Q36" i="8"/>
  <c r="N36" i="8"/>
  <c r="Q19" i="8"/>
  <c r="Q17" i="8"/>
  <c r="Q28" i="8"/>
  <c r="AG17" i="8"/>
  <c r="Q21" i="8"/>
  <c r="N12" i="8"/>
  <c r="AG12" i="8" s="1"/>
  <c r="Q20" i="8"/>
  <c r="Q10" i="8"/>
  <c r="Q27" i="8"/>
  <c r="AG23" i="8"/>
  <c r="AG18" i="8"/>
  <c r="AG27" i="8"/>
  <c r="Q23" i="8"/>
  <c r="AG10" i="8"/>
  <c r="AD56" i="8"/>
  <c r="AE56" i="8" s="1"/>
  <c r="M49" i="8"/>
  <c r="Q49" i="8" s="1"/>
  <c r="Q25" i="8"/>
  <c r="Q18" i="8"/>
  <c r="AG25" i="8"/>
  <c r="AG14" i="8"/>
  <c r="AG15" i="8"/>
  <c r="Q24" i="8"/>
  <c r="AH9" i="8"/>
  <c r="N52" i="8"/>
  <c r="AD37" i="8"/>
  <c r="N56" i="8"/>
  <c r="P45" i="8"/>
  <c r="AD45" i="8" s="1"/>
  <c r="AE45" i="8" s="1"/>
  <c r="N48" i="8"/>
  <c r="AG48" i="8" s="1"/>
  <c r="P38" i="8"/>
  <c r="M38" i="8" s="1"/>
  <c r="P51" i="8"/>
  <c r="AD51" i="8" s="1"/>
  <c r="AE51" i="8" s="1"/>
  <c r="P50" i="8"/>
  <c r="AD50" i="8" s="1"/>
  <c r="AE50" i="8" s="1"/>
  <c r="AD36" i="8"/>
  <c r="AE36" i="8" s="1"/>
  <c r="Q15" i="8"/>
  <c r="Q11" i="8"/>
  <c r="P39" i="8"/>
  <c r="AD39" i="8" s="1"/>
  <c r="AE39" i="8" s="1"/>
  <c r="P44" i="8"/>
  <c r="M44" i="8" s="1"/>
  <c r="AG11" i="8"/>
  <c r="P43" i="8"/>
  <c r="AD43" i="8" s="1"/>
  <c r="AE43" i="8" s="1"/>
  <c r="P54" i="8"/>
  <c r="AD54" i="8" s="1"/>
  <c r="AE54" i="8" s="1"/>
  <c r="P53" i="8"/>
  <c r="AD53" i="8" s="1"/>
  <c r="AE53" i="8" s="1"/>
  <c r="Q16" i="8"/>
  <c r="Q22" i="8"/>
  <c r="Q14" i="8"/>
  <c r="P47" i="8"/>
  <c r="AD47" i="8" s="1"/>
  <c r="AE47" i="8" s="1"/>
  <c r="N49" i="8"/>
  <c r="AG49" i="8" s="1"/>
  <c r="N13" i="8"/>
  <c r="AG13" i="8" s="1"/>
  <c r="Q13" i="8"/>
  <c r="AD52" i="8"/>
  <c r="AE52" i="8" s="1"/>
  <c r="AG52" i="8" s="1"/>
  <c r="P46" i="8"/>
  <c r="AD46" i="8" s="1"/>
  <c r="AE46" i="8" s="1"/>
  <c r="M42" i="8"/>
  <c r="P55" i="8"/>
  <c r="AD55" i="8" s="1"/>
  <c r="AE55" i="8" s="1"/>
  <c r="P41" i="8"/>
  <c r="AD41" i="8" s="1"/>
  <c r="AE41" i="8" s="1"/>
  <c r="P40" i="8"/>
  <c r="AD40" i="8" s="1"/>
  <c r="AE40" i="8" s="1"/>
  <c r="AG39" i="7"/>
  <c r="Q14" i="7"/>
  <c r="Q17" i="7"/>
  <c r="AG37" i="7"/>
  <c r="AG36" i="7"/>
  <c r="Q10" i="7"/>
  <c r="AG35" i="7"/>
  <c r="AH35" i="7" s="1"/>
  <c r="AH36" i="7" s="1"/>
  <c r="AH37" i="7" s="1"/>
  <c r="AH38" i="7" s="1"/>
  <c r="AH39" i="7" s="1"/>
  <c r="AH40" i="7" s="1"/>
  <c r="AH41" i="7" s="1"/>
  <c r="AH42" i="7" s="1"/>
  <c r="Q38" i="7"/>
  <c r="Q46" i="7"/>
  <c r="Q35" i="7"/>
  <c r="Q36" i="7"/>
  <c r="AD12" i="7"/>
  <c r="AE12" i="7" s="1"/>
  <c r="AG26" i="7"/>
  <c r="Q26" i="7"/>
  <c r="Q21" i="7"/>
  <c r="Q13" i="7"/>
  <c r="AG20" i="7"/>
  <c r="AG24" i="7"/>
  <c r="Q20" i="7"/>
  <c r="Q9" i="7"/>
  <c r="AG13" i="7"/>
  <c r="Q16" i="7"/>
  <c r="AG12" i="7"/>
  <c r="AG28" i="7"/>
  <c r="AG9" i="7"/>
  <c r="Q24" i="7"/>
  <c r="AG27" i="7"/>
  <c r="Q27" i="7"/>
  <c r="AG25" i="7"/>
  <c r="AG45" i="6"/>
  <c r="Q38" i="6"/>
  <c r="Q16" i="6"/>
  <c r="Q20" i="6"/>
  <c r="Q14" i="6"/>
  <c r="AG18" i="6"/>
  <c r="AG16" i="6"/>
  <c r="AG23" i="6"/>
  <c r="Q18" i="6"/>
  <c r="AG11" i="6"/>
  <c r="AG12" i="6"/>
  <c r="N28" i="6"/>
  <c r="AG28" i="6" s="1"/>
  <c r="AG17" i="6"/>
  <c r="Q17" i="6"/>
  <c r="AD43" i="6"/>
  <c r="AE43" i="6" s="1"/>
  <c r="Q47" i="6"/>
  <c r="AG41" i="6"/>
  <c r="AH36" i="6"/>
  <c r="Q51" i="6"/>
  <c r="Q22" i="6"/>
  <c r="Q11" i="6"/>
  <c r="Q23" i="6"/>
  <c r="AG22" i="6"/>
  <c r="AG15" i="6"/>
  <c r="M27" i="6"/>
  <c r="N27" i="6" s="1"/>
  <c r="AG27" i="6" s="1"/>
  <c r="M26" i="6"/>
  <c r="N26" i="6" s="1"/>
  <c r="AG26" i="6" s="1"/>
  <c r="AD43" i="5"/>
  <c r="AE43" i="5" s="1"/>
  <c r="AD52" i="5"/>
  <c r="AE52" i="5" s="1"/>
  <c r="M45" i="5"/>
  <c r="N45" i="5" s="1"/>
  <c r="AG45" i="5" s="1"/>
  <c r="M51" i="5"/>
  <c r="AG27" i="5"/>
  <c r="AG14" i="5"/>
  <c r="M49" i="5"/>
  <c r="N49" i="5" s="1"/>
  <c r="AG49" i="5" s="1"/>
  <c r="AG24" i="5"/>
  <c r="Q11" i="5"/>
  <c r="Q9" i="5"/>
  <c r="Q28" i="5"/>
  <c r="Q24" i="5"/>
  <c r="AG25" i="5"/>
  <c r="AD42" i="5"/>
  <c r="AE42" i="5" s="1"/>
  <c r="M40" i="5"/>
  <c r="N40" i="5" s="1"/>
  <c r="AG40" i="5" s="1"/>
  <c r="M36" i="5"/>
  <c r="Q36" i="5" s="1"/>
  <c r="M55" i="5"/>
  <c r="N55" i="5" s="1"/>
  <c r="AG55" i="5" s="1"/>
  <c r="AD47" i="5"/>
  <c r="AE47" i="5" s="1"/>
  <c r="AG16" i="5"/>
  <c r="Q26" i="5"/>
  <c r="AD48" i="5"/>
  <c r="AE48" i="5" s="1"/>
  <c r="Q41" i="5"/>
  <c r="AG53" i="5"/>
  <c r="AG41" i="5"/>
  <c r="AG21" i="5"/>
  <c r="AG20" i="5"/>
  <c r="AG26" i="5"/>
  <c r="AG19" i="5"/>
  <c r="AG10" i="5"/>
  <c r="Q19" i="5"/>
  <c r="AG17" i="5"/>
  <c r="AG8" i="5"/>
  <c r="AH8" i="5" s="1"/>
  <c r="AH9" i="5" s="1"/>
  <c r="Q10" i="5"/>
  <c r="Q55" i="7"/>
  <c r="N55" i="7"/>
  <c r="AG55" i="7" s="1"/>
  <c r="Q15" i="7"/>
  <c r="N15" i="7"/>
  <c r="AG15" i="7" s="1"/>
  <c r="N44" i="7"/>
  <c r="AG44" i="7" s="1"/>
  <c r="Q44" i="7"/>
  <c r="Q23" i="7"/>
  <c r="N40" i="7"/>
  <c r="AG40" i="7" s="1"/>
  <c r="Q40" i="7"/>
  <c r="Q37" i="7"/>
  <c r="M22" i="7"/>
  <c r="N47" i="7"/>
  <c r="AG47" i="7" s="1"/>
  <c r="Q47" i="7"/>
  <c r="Q25" i="7"/>
  <c r="N43" i="7"/>
  <c r="AG43" i="7" s="1"/>
  <c r="Q43" i="7"/>
  <c r="AG23" i="7"/>
  <c r="Q28" i="7"/>
  <c r="N21" i="6"/>
  <c r="AG42" i="6"/>
  <c r="AG10" i="6"/>
  <c r="C61" i="6"/>
  <c r="AH9" i="6"/>
  <c r="Q26" i="6"/>
  <c r="Q42" i="6"/>
  <c r="Q45" i="6"/>
  <c r="Q10" i="6"/>
  <c r="Q54" i="6"/>
  <c r="N43" i="6"/>
  <c r="AG43" i="6" s="1"/>
  <c r="Q43" i="6"/>
  <c r="N37" i="6"/>
  <c r="AG37" i="6" s="1"/>
  <c r="AH37" i="6" s="1"/>
  <c r="AH38" i="6" s="1"/>
  <c r="AH39" i="6" s="1"/>
  <c r="AH40" i="6" s="1"/>
  <c r="AH41" i="6" s="1"/>
  <c r="Q37" i="6"/>
  <c r="Q13" i="6"/>
  <c r="N13" i="6"/>
  <c r="AG13" i="6" s="1"/>
  <c r="Q12" i="6"/>
  <c r="Q55" i="6"/>
  <c r="Q41" i="6"/>
  <c r="Q27" i="6"/>
  <c r="Q50" i="6"/>
  <c r="N50" i="6"/>
  <c r="AG50" i="6" s="1"/>
  <c r="AD21" i="6"/>
  <c r="AE21" i="6" s="1"/>
  <c r="AG46" i="6"/>
  <c r="AG47" i="6"/>
  <c r="M19" i="6"/>
  <c r="AG51" i="6"/>
  <c r="Q15" i="6"/>
  <c r="Q35" i="6"/>
  <c r="Q46" i="6"/>
  <c r="N35" i="5"/>
  <c r="N42" i="5"/>
  <c r="Q42" i="5"/>
  <c r="N54" i="5"/>
  <c r="N46" i="5"/>
  <c r="N52" i="5"/>
  <c r="Q52" i="5"/>
  <c r="Q47" i="5"/>
  <c r="N47" i="5"/>
  <c r="AG47" i="5" s="1"/>
  <c r="AG52" i="5"/>
  <c r="N50" i="5"/>
  <c r="Q55" i="5"/>
  <c r="N48" i="5"/>
  <c r="Q43" i="5"/>
  <c r="N43" i="5"/>
  <c r="Q49" i="5"/>
  <c r="AD54" i="5"/>
  <c r="AE54" i="5" s="1"/>
  <c r="P38" i="5"/>
  <c r="M38" i="5" s="1"/>
  <c r="AD18" i="5"/>
  <c r="AE18" i="5" s="1"/>
  <c r="Q53" i="5"/>
  <c r="P37" i="5"/>
  <c r="M37" i="5" s="1"/>
  <c r="Q17" i="5"/>
  <c r="Q22" i="5"/>
  <c r="AD46" i="5"/>
  <c r="AE46" i="5" s="1"/>
  <c r="Q51" i="5"/>
  <c r="N51" i="5"/>
  <c r="AG51" i="5" s="1"/>
  <c r="Q40" i="5"/>
  <c r="M44" i="5"/>
  <c r="P44" i="5"/>
  <c r="AD44" i="5" s="1"/>
  <c r="AE44" i="5" s="1"/>
  <c r="Q45" i="5"/>
  <c r="Q14" i="5"/>
  <c r="N18" i="5"/>
  <c r="AG22" i="5"/>
  <c r="AD50" i="5"/>
  <c r="AE50" i="5" s="1"/>
  <c r="P39" i="5"/>
  <c r="M39" i="5" s="1"/>
  <c r="AD35" i="5"/>
  <c r="AE35" i="5" s="1"/>
  <c r="Q25" i="5"/>
  <c r="Q20" i="5"/>
  <c r="J9" i="2"/>
  <c r="J12" i="2"/>
  <c r="K12" i="2" s="1"/>
  <c r="J14" i="2"/>
  <c r="J21" i="2"/>
  <c r="K21" i="2" s="1"/>
  <c r="J26" i="2"/>
  <c r="K26" i="2" s="1"/>
  <c r="J20" i="2"/>
  <c r="K20" i="2" s="1"/>
  <c r="J10" i="2"/>
  <c r="K10" i="2" s="1"/>
  <c r="K13" i="2"/>
  <c r="J25" i="2"/>
  <c r="L25" i="2" s="1"/>
  <c r="AA26" i="2"/>
  <c r="AA18" i="2"/>
  <c r="AC18" i="2" s="1"/>
  <c r="AA10" i="2"/>
  <c r="AB10" i="2" s="1"/>
  <c r="AA24" i="2"/>
  <c r="AA16" i="2"/>
  <c r="AB16" i="2" s="1"/>
  <c r="AA8" i="2"/>
  <c r="AA20" i="2"/>
  <c r="AA21" i="2"/>
  <c r="Q11" i="4"/>
  <c r="AG12" i="4"/>
  <c r="Q17" i="4"/>
  <c r="M45" i="4"/>
  <c r="M38" i="4"/>
  <c r="M40" i="4"/>
  <c r="Q40" i="4" s="1"/>
  <c r="M50" i="4"/>
  <c r="N50" i="4" s="1"/>
  <c r="AG50" i="4" s="1"/>
  <c r="M54" i="4"/>
  <c r="N54" i="4" s="1"/>
  <c r="AG54" i="4" s="1"/>
  <c r="M48" i="4"/>
  <c r="N48" i="4" s="1"/>
  <c r="AG48" i="4" s="1"/>
  <c r="M41" i="4"/>
  <c r="N41" i="4" s="1"/>
  <c r="AG41" i="4" s="1"/>
  <c r="AG26" i="4"/>
  <c r="AG25" i="4"/>
  <c r="Q23" i="4"/>
  <c r="AG20" i="4"/>
  <c r="Q27" i="4"/>
  <c r="Q26" i="4"/>
  <c r="Q25" i="4"/>
  <c r="AG27" i="4"/>
  <c r="Q20" i="4"/>
  <c r="AG22" i="4"/>
  <c r="AG24" i="4"/>
  <c r="AG23" i="4"/>
  <c r="AG10" i="4"/>
  <c r="AG17" i="4"/>
  <c r="Q22" i="4"/>
  <c r="AG21" i="4"/>
  <c r="AG16" i="4"/>
  <c r="Q51" i="4"/>
  <c r="N51" i="4"/>
  <c r="AG51" i="4" s="1"/>
  <c r="Q38" i="4"/>
  <c r="N38" i="4"/>
  <c r="AG38" i="4" s="1"/>
  <c r="N19" i="4"/>
  <c r="AG19" i="4" s="1"/>
  <c r="Q19" i="4"/>
  <c r="Q13" i="4"/>
  <c r="N13" i="4"/>
  <c r="AG13" i="4" s="1"/>
  <c r="M35" i="4"/>
  <c r="AG9" i="4"/>
  <c r="AH9" i="4" s="1"/>
  <c r="Q18" i="4"/>
  <c r="Q9" i="4"/>
  <c r="Q45" i="4"/>
  <c r="N45" i="4"/>
  <c r="AG45" i="4" s="1"/>
  <c r="P46" i="4"/>
  <c r="AD46" i="4" s="1"/>
  <c r="AE46" i="4" s="1"/>
  <c r="P42" i="4"/>
  <c r="AD42" i="4" s="1"/>
  <c r="AE42" i="4" s="1"/>
  <c r="Q54" i="4"/>
  <c r="P55" i="4"/>
  <c r="AD55" i="4" s="1"/>
  <c r="AE55" i="4" s="1"/>
  <c r="AG18" i="4"/>
  <c r="M53" i="4"/>
  <c r="M49" i="4"/>
  <c r="P44" i="4"/>
  <c r="AD44" i="4" s="1"/>
  <c r="AE44" i="4" s="1"/>
  <c r="M44" i="4"/>
  <c r="Q10" i="4"/>
  <c r="Q24" i="4"/>
  <c r="Q16" i="4"/>
  <c r="P36" i="4"/>
  <c r="AD36" i="4" s="1"/>
  <c r="AE36" i="4" s="1"/>
  <c r="M39" i="4"/>
  <c r="M52" i="4"/>
  <c r="M43" i="4"/>
  <c r="P47" i="4"/>
  <c r="AD47" i="4" s="1"/>
  <c r="AE47" i="4" s="1"/>
  <c r="P37" i="4"/>
  <c r="AD37" i="4" s="1"/>
  <c r="AE37" i="4" s="1"/>
  <c r="M37" i="4"/>
  <c r="N28" i="4"/>
  <c r="AG28" i="4" s="1"/>
  <c r="Q28" i="4"/>
  <c r="Q12" i="4"/>
  <c r="AE45" i="3"/>
  <c r="AG45" i="3" s="1"/>
  <c r="AG50" i="3"/>
  <c r="Q16" i="3"/>
  <c r="AG38" i="3"/>
  <c r="AD37" i="3"/>
  <c r="AE37" i="3" s="1"/>
  <c r="Q51" i="3"/>
  <c r="Q26" i="3"/>
  <c r="AG12" i="3"/>
  <c r="AG16" i="3"/>
  <c r="AD39" i="3"/>
  <c r="AE39" i="3" s="1"/>
  <c r="AG36" i="3"/>
  <c r="AG49" i="3"/>
  <c r="Q52" i="3"/>
  <c r="Q9" i="3"/>
  <c r="AG9" i="3"/>
  <c r="Q10" i="3"/>
  <c r="AG17" i="3"/>
  <c r="AG23" i="3"/>
  <c r="Q17" i="3"/>
  <c r="AG14" i="3"/>
  <c r="Q28" i="3"/>
  <c r="Q22" i="3"/>
  <c r="Q23" i="3"/>
  <c r="Q14" i="3"/>
  <c r="Q20" i="3"/>
  <c r="AG20" i="3"/>
  <c r="AG22" i="3"/>
  <c r="N24" i="3"/>
  <c r="P44" i="3"/>
  <c r="M44" i="3" s="1"/>
  <c r="M27" i="3"/>
  <c r="N39" i="3"/>
  <c r="Q40" i="3"/>
  <c r="AD48" i="3"/>
  <c r="AE48" i="3" s="1"/>
  <c r="P48" i="3"/>
  <c r="M48" i="3" s="1"/>
  <c r="N18" i="3"/>
  <c r="AG18" i="3" s="1"/>
  <c r="Q18" i="3"/>
  <c r="Q36" i="3"/>
  <c r="N37" i="3"/>
  <c r="P54" i="3"/>
  <c r="M54" i="3" s="1"/>
  <c r="Q49" i="3"/>
  <c r="Q43" i="3"/>
  <c r="N15" i="3"/>
  <c r="AG15" i="3" s="1"/>
  <c r="Q15" i="3"/>
  <c r="N46" i="3"/>
  <c r="Q8" i="3"/>
  <c r="N8" i="3"/>
  <c r="AG8" i="3" s="1"/>
  <c r="AH8" i="3" s="1"/>
  <c r="AG39" i="3"/>
  <c r="Q25" i="3"/>
  <c r="N25" i="3"/>
  <c r="AG25" i="3" s="1"/>
  <c r="Q11" i="3"/>
  <c r="N11" i="3"/>
  <c r="AG11" i="3" s="1"/>
  <c r="AG41" i="3"/>
  <c r="N19" i="3"/>
  <c r="AG19" i="3" s="1"/>
  <c r="Q19" i="3"/>
  <c r="P35" i="3"/>
  <c r="M35" i="3" s="1"/>
  <c r="Q42" i="3"/>
  <c r="Q45" i="3"/>
  <c r="Q13" i="3"/>
  <c r="P53" i="3"/>
  <c r="M53" i="3" s="1"/>
  <c r="N21" i="3"/>
  <c r="AD46" i="3"/>
  <c r="AE46" i="3" s="1"/>
  <c r="Q12" i="3"/>
  <c r="AG40" i="3"/>
  <c r="P47" i="3"/>
  <c r="M47" i="3" s="1"/>
  <c r="AD21" i="3"/>
  <c r="AE21" i="3" s="1"/>
  <c r="Q38" i="3"/>
  <c r="AG52" i="3"/>
  <c r="P55" i="3"/>
  <c r="M55" i="3" s="1"/>
  <c r="AD24" i="3"/>
  <c r="AE24" i="3" s="1"/>
  <c r="Q50" i="3"/>
  <c r="AA28" i="2"/>
  <c r="AC28" i="2" s="1"/>
  <c r="AA12" i="2"/>
  <c r="AB12" i="2" s="1"/>
  <c r="AA15" i="2"/>
  <c r="AC15" i="2" s="1"/>
  <c r="AA27" i="2"/>
  <c r="AB27" i="2" s="1"/>
  <c r="AA19" i="2"/>
  <c r="AC19" i="2" s="1"/>
  <c r="AA11" i="2"/>
  <c r="AB11" i="2" s="1"/>
  <c r="AA25" i="2"/>
  <c r="AC25" i="2" s="1"/>
  <c r="AA17" i="2"/>
  <c r="AC17" i="2" s="1"/>
  <c r="J19" i="2"/>
  <c r="K19" i="2" s="1"/>
  <c r="J22" i="2"/>
  <c r="L22" i="2" s="1"/>
  <c r="J27" i="2"/>
  <c r="L27" i="2" s="1"/>
  <c r="J11" i="2"/>
  <c r="L11" i="2" s="1"/>
  <c r="J17" i="2"/>
  <c r="K17" i="2" s="1"/>
  <c r="J18" i="2"/>
  <c r="L18" i="2" s="1"/>
  <c r="AD36" i="2"/>
  <c r="AE36" i="2" s="1"/>
  <c r="AG36" i="2" s="1"/>
  <c r="AE53" i="2"/>
  <c r="AD48" i="2"/>
  <c r="AE48" i="2" s="1"/>
  <c r="AG48" i="2" s="1"/>
  <c r="AD50" i="2"/>
  <c r="AE50" i="2" s="1"/>
  <c r="AG50" i="2" s="1"/>
  <c r="N40" i="2"/>
  <c r="M43" i="2"/>
  <c r="N43" i="2" s="1"/>
  <c r="AD43" i="2"/>
  <c r="AE43" i="2" s="1"/>
  <c r="M38" i="2"/>
  <c r="AD38" i="2"/>
  <c r="AE38" i="2" s="1"/>
  <c r="Q53" i="2"/>
  <c r="Q49" i="2"/>
  <c r="AD40" i="2"/>
  <c r="AE40" i="2" s="1"/>
  <c r="Q42" i="2"/>
  <c r="AG49" i="2"/>
  <c r="Q51" i="2"/>
  <c r="AD52" i="2"/>
  <c r="AG54" i="2"/>
  <c r="Q37" i="2"/>
  <c r="AG42" i="2"/>
  <c r="P44" i="2"/>
  <c r="M44" i="2" s="1"/>
  <c r="AG51" i="2"/>
  <c r="P46" i="2"/>
  <c r="M46" i="2" s="1"/>
  <c r="P39" i="2"/>
  <c r="M39" i="2" s="1"/>
  <c r="Q54" i="2"/>
  <c r="AG37" i="2"/>
  <c r="P55" i="2"/>
  <c r="M55" i="2" s="1"/>
  <c r="P41" i="2"/>
  <c r="M41" i="2" s="1"/>
  <c r="AD47" i="2"/>
  <c r="AG53" i="2"/>
  <c r="P45" i="2"/>
  <c r="M45" i="2" s="1"/>
  <c r="AB13" i="2"/>
  <c r="AC13" i="2"/>
  <c r="AC12" i="2"/>
  <c r="L23" i="2"/>
  <c r="K23" i="2"/>
  <c r="L9" i="2"/>
  <c r="K9" i="2"/>
  <c r="L14" i="2"/>
  <c r="K14" i="2"/>
  <c r="AB26" i="2"/>
  <c r="AC26" i="2"/>
  <c r="AB18" i="2"/>
  <c r="AC10" i="2"/>
  <c r="AB19" i="2"/>
  <c r="L19" i="2"/>
  <c r="AB24" i="2"/>
  <c r="AC24" i="2"/>
  <c r="AC16" i="2"/>
  <c r="AB25" i="2"/>
  <c r="AB17" i="2"/>
  <c r="K25" i="2"/>
  <c r="AB22" i="2"/>
  <c r="AC22" i="2"/>
  <c r="AB9" i="2"/>
  <c r="AC9" i="2"/>
  <c r="AB23" i="2"/>
  <c r="AC23" i="2"/>
  <c r="K11" i="2"/>
  <c r="L24" i="2"/>
  <c r="K24" i="2"/>
  <c r="L10" i="2"/>
  <c r="AB20" i="2"/>
  <c r="AC20" i="2"/>
  <c r="L15" i="2"/>
  <c r="K15" i="2"/>
  <c r="AB8" i="2"/>
  <c r="AC8" i="2"/>
  <c r="L20" i="2"/>
  <c r="AB14" i="2"/>
  <c r="AC14" i="2"/>
  <c r="L28" i="2"/>
  <c r="K28" i="2"/>
  <c r="J8" i="2"/>
  <c r="AB21" i="2"/>
  <c r="AC21" i="2"/>
  <c r="L16" i="2"/>
  <c r="K16" i="2"/>
  <c r="M53" i="8" l="1"/>
  <c r="N53" i="8" s="1"/>
  <c r="AG53" i="8" s="1"/>
  <c r="AG56" i="8"/>
  <c r="Q56" i="8"/>
  <c r="AE37" i="8"/>
  <c r="Q37" i="8"/>
  <c r="M41" i="8"/>
  <c r="N41" i="8" s="1"/>
  <c r="AG41" i="8" s="1"/>
  <c r="M55" i="8"/>
  <c r="N55" i="8" s="1"/>
  <c r="AG55" i="8" s="1"/>
  <c r="M46" i="8"/>
  <c r="Q46" i="8" s="1"/>
  <c r="M39" i="8"/>
  <c r="N39" i="8" s="1"/>
  <c r="AG39" i="8" s="1"/>
  <c r="AG36" i="8"/>
  <c r="AH36" i="8" s="1"/>
  <c r="C62" i="8" s="1"/>
  <c r="M50" i="8"/>
  <c r="N50" i="8" s="1"/>
  <c r="AG50" i="8" s="1"/>
  <c r="Q53" i="8"/>
  <c r="AG37" i="8"/>
  <c r="AH37" i="8" s="1"/>
  <c r="M47" i="8"/>
  <c r="M54" i="8"/>
  <c r="M51" i="8"/>
  <c r="M45" i="8"/>
  <c r="Q52" i="8"/>
  <c r="N44" i="8"/>
  <c r="AH10" i="8"/>
  <c r="M40" i="8"/>
  <c r="M43" i="8"/>
  <c r="AD38" i="8"/>
  <c r="AE38" i="8" s="1"/>
  <c r="N46" i="8"/>
  <c r="AG46" i="8" s="1"/>
  <c r="Q41" i="8"/>
  <c r="N42" i="8"/>
  <c r="AG42" i="8" s="1"/>
  <c r="Q42" i="8"/>
  <c r="N38" i="8"/>
  <c r="AD44" i="8"/>
  <c r="AE44" i="8" s="1"/>
  <c r="Q12" i="7"/>
  <c r="AH43" i="7"/>
  <c r="AH44" i="7" s="1"/>
  <c r="AH45" i="7" s="1"/>
  <c r="AH46" i="7" s="1"/>
  <c r="AH47" i="7" s="1"/>
  <c r="AH48" i="7" s="1"/>
  <c r="AH49" i="7" s="1"/>
  <c r="AH50" i="7" s="1"/>
  <c r="AH51" i="7" s="1"/>
  <c r="AH52" i="7" s="1"/>
  <c r="AH53" i="7" s="1"/>
  <c r="AH54" i="7" s="1"/>
  <c r="AH55" i="7" s="1"/>
  <c r="AG21" i="6"/>
  <c r="AG43" i="5"/>
  <c r="AG46" i="5"/>
  <c r="Q48" i="5"/>
  <c r="AG48" i="5"/>
  <c r="AG42" i="5"/>
  <c r="AG50" i="5"/>
  <c r="N36" i="5"/>
  <c r="AG36" i="5" s="1"/>
  <c r="AD37" i="5"/>
  <c r="AE37" i="5" s="1"/>
  <c r="AD38" i="5"/>
  <c r="AE38" i="5" s="1"/>
  <c r="AG54" i="5"/>
  <c r="AG35" i="5"/>
  <c r="AH35" i="5" s="1"/>
  <c r="C61" i="5" s="1"/>
  <c r="Q46" i="5"/>
  <c r="Q22" i="7"/>
  <c r="N22" i="7"/>
  <c r="AG22" i="7" s="1"/>
  <c r="Q19" i="6"/>
  <c r="N19" i="6"/>
  <c r="AG19" i="6" s="1"/>
  <c r="C62" i="6"/>
  <c r="AH10" i="6"/>
  <c r="AH42" i="6"/>
  <c r="AH43" i="6" s="1"/>
  <c r="AH44" i="6" s="1"/>
  <c r="AH45" i="6" s="1"/>
  <c r="AH46" i="6" s="1"/>
  <c r="AH47" i="6" s="1"/>
  <c r="AH48" i="6" s="1"/>
  <c r="AH49" i="6" s="1"/>
  <c r="AH50" i="6" s="1"/>
  <c r="AH51" i="6" s="1"/>
  <c r="AH52" i="6" s="1"/>
  <c r="AH53" i="6" s="1"/>
  <c r="AH54" i="6" s="1"/>
  <c r="AH55" i="6" s="1"/>
  <c r="Q21" i="6"/>
  <c r="N37" i="5"/>
  <c r="Q37" i="5"/>
  <c r="N39" i="5"/>
  <c r="AD39" i="5"/>
  <c r="AE39" i="5" s="1"/>
  <c r="Q50" i="5"/>
  <c r="Q54" i="5"/>
  <c r="AH10" i="5"/>
  <c r="Q35" i="5"/>
  <c r="N44" i="5"/>
  <c r="AG44" i="5" s="1"/>
  <c r="Q44" i="5"/>
  <c r="AG18" i="5"/>
  <c r="Q18" i="5"/>
  <c r="Q38" i="5"/>
  <c r="N38" i="5"/>
  <c r="AH36" i="5"/>
  <c r="L12" i="2"/>
  <c r="L21" i="2"/>
  <c r="P21" i="2" s="1"/>
  <c r="AD21" i="2" s="1"/>
  <c r="AE21" i="2" s="1"/>
  <c r="L26" i="2"/>
  <c r="K22" i="2"/>
  <c r="L17" i="2"/>
  <c r="P17" i="2" s="1"/>
  <c r="M17" i="2" s="1"/>
  <c r="K18" i="2"/>
  <c r="L13" i="2"/>
  <c r="P13" i="2" s="1"/>
  <c r="AD13" i="2" s="1"/>
  <c r="AE13" i="2" s="1"/>
  <c r="AC11" i="2"/>
  <c r="AB28" i="2"/>
  <c r="AC27" i="2"/>
  <c r="P27" i="2" s="1"/>
  <c r="AD27" i="2" s="1"/>
  <c r="AE27" i="2" s="1"/>
  <c r="Q48" i="4"/>
  <c r="Q50" i="4"/>
  <c r="Q41" i="4"/>
  <c r="N40" i="4"/>
  <c r="AG40" i="4" s="1"/>
  <c r="M36" i="4"/>
  <c r="N36" i="4" s="1"/>
  <c r="AG36" i="4" s="1"/>
  <c r="M42" i="4"/>
  <c r="N42" i="4" s="1"/>
  <c r="AG42" i="4" s="1"/>
  <c r="M55" i="4"/>
  <c r="N55" i="4" s="1"/>
  <c r="AG55" i="4" s="1"/>
  <c r="M47" i="4"/>
  <c r="N39" i="4"/>
  <c r="AG39" i="4" s="1"/>
  <c r="Q39" i="4"/>
  <c r="Q55" i="4"/>
  <c r="AH10" i="4"/>
  <c r="Q37" i="4"/>
  <c r="N37" i="4"/>
  <c r="AG37" i="4" s="1"/>
  <c r="Q43" i="4"/>
  <c r="N43" i="4"/>
  <c r="AG43" i="4" s="1"/>
  <c r="Q36" i="4"/>
  <c r="N44" i="4"/>
  <c r="AG44" i="4" s="1"/>
  <c r="Q44" i="4"/>
  <c r="Q49" i="4"/>
  <c r="N49" i="4"/>
  <c r="AG49" i="4" s="1"/>
  <c r="Q42" i="4"/>
  <c r="Q53" i="4"/>
  <c r="N53" i="4"/>
  <c r="AG53" i="4" s="1"/>
  <c r="N52" i="4"/>
  <c r="AG52" i="4" s="1"/>
  <c r="Q52" i="4"/>
  <c r="M46" i="4"/>
  <c r="N35" i="4"/>
  <c r="AG35" i="4" s="1"/>
  <c r="AH35" i="4" s="1"/>
  <c r="Q35" i="4"/>
  <c r="AG37" i="3"/>
  <c r="Q37" i="3"/>
  <c r="AG24" i="3"/>
  <c r="AD55" i="3"/>
  <c r="AE55" i="3" s="1"/>
  <c r="AG55" i="3" s="1"/>
  <c r="AD35" i="3"/>
  <c r="AE35" i="3" s="1"/>
  <c r="AD44" i="3"/>
  <c r="AE44" i="3" s="1"/>
  <c r="AD47" i="3"/>
  <c r="AE47" i="3" s="1"/>
  <c r="Q39" i="3"/>
  <c r="N47" i="3"/>
  <c r="AG46" i="3"/>
  <c r="AD53" i="3"/>
  <c r="AE53" i="3" s="1"/>
  <c r="Q35" i="3"/>
  <c r="N35" i="3"/>
  <c r="Q46" i="3"/>
  <c r="AD54" i="3"/>
  <c r="AE54" i="3" s="1"/>
  <c r="N44" i="3"/>
  <c r="N55" i="3"/>
  <c r="Q21" i="3"/>
  <c r="AH9" i="3"/>
  <c r="N48" i="3"/>
  <c r="AG48" i="3" s="1"/>
  <c r="Q48" i="3"/>
  <c r="AG21" i="3"/>
  <c r="N53" i="3"/>
  <c r="N54" i="3"/>
  <c r="Q27" i="3"/>
  <c r="N27" i="3"/>
  <c r="AG27" i="3" s="1"/>
  <c r="Q24" i="3"/>
  <c r="AB15" i="2"/>
  <c r="K27" i="2"/>
  <c r="Q36" i="2"/>
  <c r="AG40" i="2"/>
  <c r="Q40" i="2"/>
  <c r="Q50" i="2"/>
  <c r="Q48" i="2"/>
  <c r="AG43" i="2"/>
  <c r="Q38" i="2"/>
  <c r="N38" i="2"/>
  <c r="AG38" i="2" s="1"/>
  <c r="Q43" i="2"/>
  <c r="AD46" i="2"/>
  <c r="AE46" i="2" s="1"/>
  <c r="AD44" i="2"/>
  <c r="AE44" i="2" s="1"/>
  <c r="AE52" i="2"/>
  <c r="AG52" i="2" s="1"/>
  <c r="Q52" i="2"/>
  <c r="AD39" i="2"/>
  <c r="AE39" i="2" s="1"/>
  <c r="AE47" i="2"/>
  <c r="AG47" i="2" s="1"/>
  <c r="Q47" i="2"/>
  <c r="N55" i="2"/>
  <c r="N45" i="2"/>
  <c r="N41" i="2"/>
  <c r="AD55" i="2"/>
  <c r="AE55" i="2" s="1"/>
  <c r="N39" i="2"/>
  <c r="Q39" i="2"/>
  <c r="AD45" i="2"/>
  <c r="AE45" i="2" s="1"/>
  <c r="AD41" i="2"/>
  <c r="AE41" i="2" s="1"/>
  <c r="N46" i="2"/>
  <c r="N44" i="2"/>
  <c r="P16" i="2"/>
  <c r="M16" i="2" s="1"/>
  <c r="P26" i="2"/>
  <c r="M26" i="2" s="1"/>
  <c r="P12" i="2"/>
  <c r="M12" i="2" s="1"/>
  <c r="P20" i="2"/>
  <c r="M20" i="2" s="1"/>
  <c r="P15" i="2"/>
  <c r="M15" i="2" s="1"/>
  <c r="P10" i="2"/>
  <c r="AD10" i="2" s="1"/>
  <c r="AE10" i="2" s="1"/>
  <c r="P24" i="2"/>
  <c r="AD24" i="2" s="1"/>
  <c r="AE24" i="2" s="1"/>
  <c r="P11" i="2"/>
  <c r="AD11" i="2" s="1"/>
  <c r="AE11" i="2" s="1"/>
  <c r="P25" i="2"/>
  <c r="M25" i="2" s="1"/>
  <c r="P14" i="2"/>
  <c r="M14" i="2" s="1"/>
  <c r="P23" i="2"/>
  <c r="AD23" i="2" s="1"/>
  <c r="AE23" i="2" s="1"/>
  <c r="L8" i="2"/>
  <c r="K8" i="2"/>
  <c r="P28" i="2"/>
  <c r="M28" i="2" s="1"/>
  <c r="P18" i="2"/>
  <c r="AD18" i="2" s="1"/>
  <c r="AE18" i="2" s="1"/>
  <c r="P22" i="2"/>
  <c r="M22" i="2" s="1"/>
  <c r="P19" i="2"/>
  <c r="AD19" i="2" s="1"/>
  <c r="AE19" i="2" s="1"/>
  <c r="P9" i="2"/>
  <c r="AD9" i="2" s="1"/>
  <c r="AE9" i="2" s="1"/>
  <c r="Q55" i="8" l="1"/>
  <c r="Q39" i="8"/>
  <c r="Q50" i="8"/>
  <c r="Q44" i="8"/>
  <c r="AG38" i="8"/>
  <c r="AH38" i="8" s="1"/>
  <c r="AH39" i="8" s="1"/>
  <c r="Q38" i="8"/>
  <c r="N45" i="8"/>
  <c r="AG45" i="8" s="1"/>
  <c r="Q45" i="8"/>
  <c r="N40" i="8"/>
  <c r="AG40" i="8" s="1"/>
  <c r="Q40" i="8"/>
  <c r="N51" i="8"/>
  <c r="AG51" i="8" s="1"/>
  <c r="Q51" i="8"/>
  <c r="AH11" i="8"/>
  <c r="Q54" i="8"/>
  <c r="N54" i="8"/>
  <c r="AG54" i="8" s="1"/>
  <c r="AG44" i="8"/>
  <c r="N43" i="8"/>
  <c r="AG43" i="8" s="1"/>
  <c r="Q43" i="8"/>
  <c r="C63" i="8"/>
  <c r="N47" i="8"/>
  <c r="AG47" i="8" s="1"/>
  <c r="Q47" i="8"/>
  <c r="AG37" i="5"/>
  <c r="AG38" i="5"/>
  <c r="Q39" i="5"/>
  <c r="AH37" i="5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C63" i="6"/>
  <c r="AH11" i="6"/>
  <c r="AH11" i="5"/>
  <c r="AG39" i="5"/>
  <c r="C62" i="5"/>
  <c r="AH36" i="4"/>
  <c r="C61" i="4"/>
  <c r="AH11" i="4"/>
  <c r="Q47" i="4"/>
  <c r="N47" i="4"/>
  <c r="AG47" i="4" s="1"/>
  <c r="N46" i="4"/>
  <c r="AG46" i="4" s="1"/>
  <c r="Q46" i="4"/>
  <c r="Q47" i="3"/>
  <c r="AG47" i="3"/>
  <c r="Q55" i="3"/>
  <c r="AG35" i="3"/>
  <c r="AH35" i="3" s="1"/>
  <c r="AH36" i="3" s="1"/>
  <c r="AH37" i="3" s="1"/>
  <c r="AH38" i="3" s="1"/>
  <c r="AH39" i="3" s="1"/>
  <c r="AH40" i="3" s="1"/>
  <c r="AH41" i="3" s="1"/>
  <c r="AH42" i="3" s="1"/>
  <c r="AH43" i="3" s="1"/>
  <c r="AG44" i="3"/>
  <c r="Q44" i="3"/>
  <c r="AG53" i="3"/>
  <c r="AG54" i="3"/>
  <c r="Q53" i="3"/>
  <c r="AH10" i="3"/>
  <c r="Q54" i="3"/>
  <c r="AD12" i="2"/>
  <c r="AE12" i="2" s="1"/>
  <c r="AD26" i="2"/>
  <c r="AE26" i="2" s="1"/>
  <c r="AG44" i="2"/>
  <c r="Q44" i="2"/>
  <c r="Q46" i="2"/>
  <c r="AG46" i="2"/>
  <c r="M24" i="2"/>
  <c r="Q24" i="2" s="1"/>
  <c r="AD15" i="2"/>
  <c r="AE15" i="2" s="1"/>
  <c r="AG41" i="2"/>
  <c r="Q45" i="2"/>
  <c r="AD17" i="2"/>
  <c r="AE17" i="2" s="1"/>
  <c r="AD14" i="2"/>
  <c r="AE14" i="2" s="1"/>
  <c r="M11" i="2"/>
  <c r="Q11" i="2" s="1"/>
  <c r="M10" i="2"/>
  <c r="Q10" i="2" s="1"/>
  <c r="AD16" i="2"/>
  <c r="AE16" i="2" s="1"/>
  <c r="AG45" i="2"/>
  <c r="Q41" i="2"/>
  <c r="AG55" i="2"/>
  <c r="Q55" i="2"/>
  <c r="AG39" i="2"/>
  <c r="N25" i="2"/>
  <c r="N20" i="2"/>
  <c r="N17" i="2"/>
  <c r="N22" i="2"/>
  <c r="N28" i="2"/>
  <c r="N15" i="2"/>
  <c r="N26" i="2"/>
  <c r="Q26" i="2"/>
  <c r="N14" i="2"/>
  <c r="N10" i="2"/>
  <c r="AG10" i="2" s="1"/>
  <c r="AD28" i="2"/>
  <c r="AE28" i="2" s="1"/>
  <c r="N16" i="2"/>
  <c r="M9" i="2"/>
  <c r="M27" i="2"/>
  <c r="M18" i="2"/>
  <c r="N12" i="2"/>
  <c r="AD25" i="2"/>
  <c r="AE25" i="2" s="1"/>
  <c r="M13" i="2"/>
  <c r="P8" i="2"/>
  <c r="AD8" i="2" s="1"/>
  <c r="AE8" i="2" s="1"/>
  <c r="M23" i="2"/>
  <c r="M21" i="2"/>
  <c r="AD22" i="2"/>
  <c r="AE22" i="2" s="1"/>
  <c r="M19" i="2"/>
  <c r="AD20" i="2"/>
  <c r="AE20" i="2" s="1"/>
  <c r="AH40" i="8" l="1"/>
  <c r="AH41" i="8" s="1"/>
  <c r="AH42" i="8" s="1"/>
  <c r="AH43" i="8" s="1"/>
  <c r="AH44" i="8" s="1"/>
  <c r="AH45" i="8" s="1"/>
  <c r="AH46" i="8" s="1"/>
  <c r="AH47" i="8" s="1"/>
  <c r="AH48" i="8" s="1"/>
  <c r="AH49" i="8" s="1"/>
  <c r="AH50" i="8" s="1"/>
  <c r="AH51" i="8" s="1"/>
  <c r="AH52" i="8" s="1"/>
  <c r="AH53" i="8" s="1"/>
  <c r="AH54" i="8" s="1"/>
  <c r="AH55" i="8" s="1"/>
  <c r="AH56" i="8" s="1"/>
  <c r="C65" i="8"/>
  <c r="AH12" i="8"/>
  <c r="C64" i="8"/>
  <c r="C63" i="5"/>
  <c r="C64" i="6"/>
  <c r="AH12" i="6"/>
  <c r="C64" i="5"/>
  <c r="AH12" i="5"/>
  <c r="AG20" i="2"/>
  <c r="AG26" i="2"/>
  <c r="AG12" i="2"/>
  <c r="N24" i="2"/>
  <c r="AG24" i="2" s="1"/>
  <c r="AH12" i="4"/>
  <c r="AH37" i="4"/>
  <c r="C62" i="4"/>
  <c r="AH44" i="3"/>
  <c r="AH45" i="3" s="1"/>
  <c r="AH46" i="3" s="1"/>
  <c r="AH47" i="3" s="1"/>
  <c r="AH48" i="3" s="1"/>
  <c r="AH49" i="3" s="1"/>
  <c r="AH50" i="3" s="1"/>
  <c r="AH51" i="3" s="1"/>
  <c r="AH52" i="3" s="1"/>
  <c r="AH53" i="3" s="1"/>
  <c r="AH54" i="3" s="1"/>
  <c r="AH55" i="3" s="1"/>
  <c r="C61" i="3"/>
  <c r="C63" i="3"/>
  <c r="AH11" i="3"/>
  <c r="Q12" i="2"/>
  <c r="AG25" i="2"/>
  <c r="N11" i="2"/>
  <c r="AG11" i="2" s="1"/>
  <c r="Q14" i="2"/>
  <c r="AG15" i="2"/>
  <c r="Q28" i="2"/>
  <c r="AG14" i="2"/>
  <c r="Q15" i="2"/>
  <c r="AG17" i="2"/>
  <c r="Q16" i="2"/>
  <c r="Q25" i="2"/>
  <c r="AG22" i="2"/>
  <c r="M8" i="2"/>
  <c r="N8" i="2" s="1"/>
  <c r="AG8" i="2" s="1"/>
  <c r="AH8" i="2" s="1"/>
  <c r="AG16" i="2"/>
  <c r="Q17" i="2"/>
  <c r="N18" i="2"/>
  <c r="AG18" i="2" s="1"/>
  <c r="Q18" i="2"/>
  <c r="Q19" i="2"/>
  <c r="N19" i="2"/>
  <c r="AG19" i="2" s="1"/>
  <c r="N13" i="2"/>
  <c r="AG13" i="2" s="1"/>
  <c r="Q13" i="2"/>
  <c r="AG28" i="2"/>
  <c r="Q22" i="2"/>
  <c r="N21" i="2"/>
  <c r="AG21" i="2" s="1"/>
  <c r="Q21" i="2"/>
  <c r="Q23" i="2"/>
  <c r="N23" i="2"/>
  <c r="AG23" i="2" s="1"/>
  <c r="Q27" i="2"/>
  <c r="N27" i="2"/>
  <c r="AG27" i="2" s="1"/>
  <c r="N9" i="2"/>
  <c r="AG9" i="2" s="1"/>
  <c r="Q9" i="2"/>
  <c r="Q20" i="2"/>
  <c r="C66" i="8" l="1"/>
  <c r="AH13" i="8"/>
  <c r="C65" i="6"/>
  <c r="AH13" i="6"/>
  <c r="C65" i="5"/>
  <c r="AH13" i="5"/>
  <c r="AH13" i="4"/>
  <c r="AH38" i="4"/>
  <c r="C63" i="4"/>
  <c r="C64" i="3"/>
  <c r="AH12" i="3"/>
  <c r="Q8" i="2"/>
  <c r="AH9" i="2"/>
  <c r="P35" i="2"/>
  <c r="C67" i="8" l="1"/>
  <c r="AH14" i="8"/>
  <c r="C66" i="6"/>
  <c r="AH14" i="6"/>
  <c r="C66" i="5"/>
  <c r="AH14" i="5"/>
  <c r="AH39" i="4"/>
  <c r="C64" i="4"/>
  <c r="AH14" i="4"/>
  <c r="C65" i="3"/>
  <c r="AH13" i="3"/>
  <c r="AH10" i="2"/>
  <c r="M35" i="2"/>
  <c r="N35" i="2" s="1"/>
  <c r="AD35" i="2"/>
  <c r="AE35" i="2" s="1"/>
  <c r="C68" i="8" l="1"/>
  <c r="AH15" i="8"/>
  <c r="C67" i="6"/>
  <c r="AH15" i="6"/>
  <c r="C67" i="5"/>
  <c r="AH15" i="5"/>
  <c r="AH15" i="4"/>
  <c r="AH40" i="4"/>
  <c r="C65" i="4"/>
  <c r="C66" i="3"/>
  <c r="AH14" i="3"/>
  <c r="Q35" i="2"/>
  <c r="AH11" i="2"/>
  <c r="AG35" i="2"/>
  <c r="AH35" i="2" s="1"/>
  <c r="C69" i="8" l="1"/>
  <c r="AH16" i="8"/>
  <c r="C68" i="6"/>
  <c r="AH16" i="6"/>
  <c r="C68" i="5"/>
  <c r="AH16" i="5"/>
  <c r="AH41" i="4"/>
  <c r="C66" i="4"/>
  <c r="AH16" i="4"/>
  <c r="C67" i="3"/>
  <c r="AH15" i="3"/>
  <c r="AH36" i="2"/>
  <c r="C61" i="2"/>
  <c r="AH12" i="2"/>
  <c r="C70" i="8" l="1"/>
  <c r="AH17" i="8"/>
  <c r="C69" i="6"/>
  <c r="AH17" i="6"/>
  <c r="C69" i="5"/>
  <c r="AH17" i="5"/>
  <c r="AH17" i="4"/>
  <c r="AH42" i="4"/>
  <c r="C67" i="4"/>
  <c r="C68" i="3"/>
  <c r="AH16" i="3"/>
  <c r="AH37" i="2"/>
  <c r="C62" i="2"/>
  <c r="AH13" i="2"/>
  <c r="C71" i="8" l="1"/>
  <c r="AH18" i="8"/>
  <c r="C70" i="6"/>
  <c r="AH18" i="6"/>
  <c r="C70" i="5"/>
  <c r="AH18" i="5"/>
  <c r="AH43" i="4"/>
  <c r="C68" i="4"/>
  <c r="AH18" i="4"/>
  <c r="C69" i="3"/>
  <c r="AH17" i="3"/>
  <c r="AH38" i="2"/>
  <c r="C63" i="2"/>
  <c r="AH14" i="2"/>
  <c r="C72" i="8" l="1"/>
  <c r="AH19" i="8"/>
  <c r="C71" i="6"/>
  <c r="AH19" i="6"/>
  <c r="C71" i="5"/>
  <c r="AH19" i="5"/>
  <c r="AH19" i="4"/>
  <c r="AH44" i="4"/>
  <c r="C69" i="4"/>
  <c r="C70" i="3"/>
  <c r="AH18" i="3"/>
  <c r="AH39" i="2"/>
  <c r="C64" i="2"/>
  <c r="AH15" i="2"/>
  <c r="C73" i="8" l="1"/>
  <c r="AH20" i="8"/>
  <c r="C72" i="6"/>
  <c r="AH20" i="6"/>
  <c r="C72" i="5"/>
  <c r="AH20" i="5"/>
  <c r="AH45" i="4"/>
  <c r="C70" i="4"/>
  <c r="AH20" i="4"/>
  <c r="C71" i="3"/>
  <c r="AH19" i="3"/>
  <c r="AH40" i="2"/>
  <c r="C65" i="2"/>
  <c r="AH16" i="2"/>
  <c r="C74" i="8" l="1"/>
  <c r="AH21" i="8"/>
  <c r="C73" i="6"/>
  <c r="AH21" i="6"/>
  <c r="C73" i="5"/>
  <c r="AH21" i="5"/>
  <c r="AH46" i="4"/>
  <c r="C71" i="4"/>
  <c r="AH21" i="4"/>
  <c r="C72" i="3"/>
  <c r="AH20" i="3"/>
  <c r="AH41" i="2"/>
  <c r="C66" i="2"/>
  <c r="AH17" i="2"/>
  <c r="C75" i="8" l="1"/>
  <c r="AH22" i="8"/>
  <c r="C74" i="6"/>
  <c r="AH22" i="6"/>
  <c r="C74" i="5"/>
  <c r="AH22" i="5"/>
  <c r="AH22" i="4"/>
  <c r="AH47" i="4"/>
  <c r="C72" i="4"/>
  <c r="C73" i="3"/>
  <c r="AH21" i="3"/>
  <c r="AH42" i="2"/>
  <c r="C67" i="2"/>
  <c r="AH18" i="2"/>
  <c r="C76" i="8" l="1"/>
  <c r="AH23" i="8"/>
  <c r="C75" i="6"/>
  <c r="AH23" i="6"/>
  <c r="C75" i="5"/>
  <c r="AH23" i="5"/>
  <c r="AH48" i="4"/>
  <c r="C73" i="4"/>
  <c r="AH23" i="4"/>
  <c r="C74" i="3"/>
  <c r="AH22" i="3"/>
  <c r="AH43" i="2"/>
  <c r="C68" i="2"/>
  <c r="AH19" i="2"/>
  <c r="C77" i="8" l="1"/>
  <c r="AH24" i="8"/>
  <c r="AH24" i="6"/>
  <c r="C76" i="6"/>
  <c r="C76" i="5"/>
  <c r="AH24" i="5"/>
  <c r="AH24" i="4"/>
  <c r="AH49" i="4"/>
  <c r="C74" i="4"/>
  <c r="C75" i="3"/>
  <c r="AH23" i="3"/>
  <c r="AH44" i="2"/>
  <c r="C69" i="2"/>
  <c r="AH20" i="2"/>
  <c r="C78" i="8" l="1"/>
  <c r="AH25" i="8"/>
  <c r="C77" i="6"/>
  <c r="AH25" i="6"/>
  <c r="C77" i="5"/>
  <c r="AH25" i="5"/>
  <c r="AH50" i="4"/>
  <c r="C75" i="4"/>
  <c r="AH25" i="4"/>
  <c r="AH24" i="3"/>
  <c r="C76" i="3"/>
  <c r="AH45" i="2"/>
  <c r="C70" i="2"/>
  <c r="AH21" i="2"/>
  <c r="C79" i="8" l="1"/>
  <c r="AH26" i="8"/>
  <c r="C78" i="6"/>
  <c r="AH26" i="6"/>
  <c r="C78" i="5"/>
  <c r="AH26" i="5"/>
  <c r="AH51" i="4"/>
  <c r="C76" i="4"/>
  <c r="AH26" i="4"/>
  <c r="C77" i="3"/>
  <c r="AH25" i="3"/>
  <c r="AH46" i="2"/>
  <c r="C71" i="2"/>
  <c r="AH22" i="2"/>
  <c r="C80" i="8" l="1"/>
  <c r="AH27" i="8"/>
  <c r="C79" i="6"/>
  <c r="AH27" i="6"/>
  <c r="C79" i="5"/>
  <c r="AH27" i="5"/>
  <c r="AH27" i="4"/>
  <c r="AH52" i="4"/>
  <c r="C77" i="4"/>
  <c r="C78" i="3"/>
  <c r="AH26" i="3"/>
  <c r="AH47" i="2"/>
  <c r="C72" i="2"/>
  <c r="AH23" i="2"/>
  <c r="C81" i="8" l="1"/>
  <c r="AH28" i="8"/>
  <c r="C82" i="8" s="1"/>
  <c r="C80" i="6"/>
  <c r="AH28" i="6"/>
  <c r="C81" i="6" s="1"/>
  <c r="C80" i="5"/>
  <c r="AH28" i="5"/>
  <c r="C81" i="5" s="1"/>
  <c r="AH53" i="4"/>
  <c r="C78" i="4"/>
  <c r="AH28" i="4"/>
  <c r="C79" i="3"/>
  <c r="AH27" i="3"/>
  <c r="AH48" i="2"/>
  <c r="C73" i="2"/>
  <c r="AH24" i="2"/>
  <c r="AH54" i="4" l="1"/>
  <c r="C79" i="4"/>
  <c r="AH28" i="3"/>
  <c r="C81" i="3" s="1"/>
  <c r="C80" i="3"/>
  <c r="AH49" i="2"/>
  <c r="C74" i="2"/>
  <c r="AH25" i="2"/>
  <c r="AH55" i="4" l="1"/>
  <c r="C81" i="4" s="1"/>
  <c r="C80" i="4"/>
  <c r="AH50" i="2"/>
  <c r="C75" i="2"/>
  <c r="AH26" i="2"/>
  <c r="AH51" i="2" l="1"/>
  <c r="C76" i="2"/>
  <c r="AH27" i="2"/>
  <c r="AH52" i="2" l="1"/>
  <c r="C77" i="2"/>
  <c r="AH28" i="2"/>
  <c r="AH53" i="2" l="1"/>
  <c r="C78" i="2"/>
  <c r="AH54" i="2" l="1"/>
  <c r="C79" i="2"/>
  <c r="AH55" i="2" l="1"/>
  <c r="C81" i="2" s="1"/>
  <c r="C80" i="2"/>
  <c r="G8" i="7"/>
  <c r="X8" i="7"/>
  <c r="AC8" i="7" s="1"/>
  <c r="P8" i="7" l="1"/>
  <c r="M8" i="7" s="1"/>
  <c r="AD8" i="7" l="1"/>
  <c r="AE8" i="7" s="1"/>
  <c r="N8" i="7"/>
  <c r="Q8" i="7"/>
  <c r="AG8" i="7" l="1"/>
  <c r="AH8" i="7" s="1"/>
  <c r="C61" i="7" l="1"/>
  <c r="AH9" i="7"/>
  <c r="AH10" i="7" l="1"/>
  <c r="C62" i="7"/>
  <c r="AH11" i="7" l="1"/>
  <c r="C63" i="7"/>
  <c r="AH12" i="7" l="1"/>
  <c r="C64" i="7"/>
  <c r="AH13" i="7" l="1"/>
  <c r="C65" i="7"/>
  <c r="AH14" i="7" l="1"/>
  <c r="C66" i="7"/>
  <c r="AH15" i="7" l="1"/>
  <c r="C67" i="7"/>
  <c r="C68" i="7" l="1"/>
  <c r="AH16" i="7"/>
  <c r="AH17" i="7" l="1"/>
  <c r="C69" i="7"/>
  <c r="AH18" i="7" l="1"/>
  <c r="C70" i="7"/>
  <c r="AH19" i="7" l="1"/>
  <c r="C71" i="7"/>
  <c r="AH20" i="7" l="1"/>
  <c r="C72" i="7"/>
  <c r="AH21" i="7" l="1"/>
  <c r="C73" i="7"/>
  <c r="AH22" i="7" l="1"/>
  <c r="C74" i="7"/>
  <c r="AH23" i="7" l="1"/>
  <c r="C75" i="7"/>
  <c r="AH24" i="7" l="1"/>
  <c r="C76" i="7"/>
  <c r="C77" i="7" l="1"/>
  <c r="AH25" i="7"/>
  <c r="C78" i="7" l="1"/>
  <c r="AH26" i="7"/>
  <c r="C79" i="7" l="1"/>
  <c r="AH27" i="7"/>
  <c r="C80" i="7" l="1"/>
  <c r="AH28" i="7"/>
  <c r="C81" i="7" s="1"/>
</calcChain>
</file>

<file path=xl/sharedStrings.xml><?xml version="1.0" encoding="utf-8"?>
<sst xmlns="http://schemas.openxmlformats.org/spreadsheetml/2006/main" count="558" uniqueCount="53">
  <si>
    <t>Borjomi</t>
  </si>
  <si>
    <t>Wine</t>
  </si>
  <si>
    <t>HS-11</t>
  </si>
  <si>
    <t>Section-01</t>
  </si>
  <si>
    <t>product name</t>
  </si>
  <si>
    <t>Lets assume that wine and Borjomi are the only 11-digit HS products that form section-01</t>
  </si>
  <si>
    <t xml:space="preserve">How do we make a Fisher index for this fictitious section-01 </t>
  </si>
  <si>
    <t>Lets assume there are two firms in each product exporting to two countries: AZ and RU</t>
  </si>
  <si>
    <t>Period</t>
  </si>
  <si>
    <t>VALUE</t>
  </si>
  <si>
    <t>Quantity</t>
  </si>
  <si>
    <t>UnitValue</t>
  </si>
  <si>
    <t>BORJOMI</t>
  </si>
  <si>
    <t>Firm-1</t>
  </si>
  <si>
    <t>Russia</t>
  </si>
  <si>
    <t>Azerbaijan</t>
  </si>
  <si>
    <t>Lets also assume that we have already dealt with multiple declarations</t>
  </si>
  <si>
    <t>and that we have one price and once value for each combination of keys</t>
  </si>
  <si>
    <t>RP</t>
  </si>
  <si>
    <t>Share</t>
  </si>
  <si>
    <t>Q1</t>
  </si>
  <si>
    <t>Q3</t>
  </si>
  <si>
    <t>log_RP</t>
  </si>
  <si>
    <t>Suspicion</t>
  </si>
  <si>
    <t>new_RP</t>
  </si>
  <si>
    <t>new_share</t>
  </si>
  <si>
    <t>sum_share</t>
  </si>
  <si>
    <t>share1</t>
  </si>
  <si>
    <t>sum_new_share</t>
  </si>
  <si>
    <t>HAS to sum to 1</t>
  </si>
  <si>
    <t>ShareXRP</t>
  </si>
  <si>
    <t>L_RP</t>
  </si>
  <si>
    <t>Laspeyres</t>
  </si>
  <si>
    <t>Laspeyres Index</t>
  </si>
  <si>
    <t>Paasche Index</t>
  </si>
  <si>
    <t>P_RP</t>
  </si>
  <si>
    <t>Paasche</t>
  </si>
  <si>
    <t>UVI</t>
  </si>
  <si>
    <t>TOTAL EXPORT OF FIRM 1 and aggregate FISHER UNIT VALUE INDEX</t>
  </si>
  <si>
    <t>Firm-2</t>
  </si>
  <si>
    <t>TOTAL EXPORT OF FIRM 2 and aggregate FISHER UNIT VALUE INDEX</t>
  </si>
  <si>
    <t>Fisher price index for Borjomi</t>
  </si>
  <si>
    <t>I construct Fisher index for Borjomi, first for each firm as aggregate over the different destination markets, then Fisher index for Borjomi aggregating over the two firms.</t>
  </si>
  <si>
    <t>WINE</t>
  </si>
  <si>
    <t>Fisher price index for Wine</t>
  </si>
  <si>
    <t>Finally a Fisher index for Borjomi and Wine, SECTION PRICE</t>
  </si>
  <si>
    <t>I have re-used the excel template multiple times, Please let me know if something doesn't make sense, there could be easy copy-paste mistake!!</t>
  </si>
  <si>
    <t>SECTION PRICE: Borjomi and Wine</t>
  </si>
  <si>
    <t>Tot.Value</t>
  </si>
  <si>
    <t>Tot.Quant</t>
  </si>
  <si>
    <t>Simple.UVI</t>
  </si>
  <si>
    <t>Simple method</t>
  </si>
  <si>
    <t>Fisher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</si>
</sst>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7" borderId="0" applyNumberFormat="0" applyBorder="0" applyAlignment="0" applyProtection="0"/>
    <xf numFmtId="0" fontId="5" fillId="8" borderId="0" applyNumberFormat="0" applyBorder="0" applyAlignment="0" applyProtection="0"/>
  </cellStyleXfs>
  <cellXfs count="16">
    <xf numFmtId="0" fontId="0" fillId="0" borderId="0" xfId="0"/>
    <xf numFmtId="17" fontId="0" fillId="0" borderId="0" xfId="0" applyNumberFormat="1"/>
    <xf numFmtId="2" fontId="0" fillId="0" borderId="0" xfId="0" applyNumberFormat="1"/>
    <xf numFmtId="0" fontId="0" fillId="3" borderId="0" xfId="0" applyFill="1"/>
    <xf numFmtId="0" fontId="1" fillId="2" borderId="0" xfId="0" applyFont="1" applyFill="1"/>
    <xf numFmtId="0" fontId="2" fillId="0" borderId="0" xfId="0" applyFont="1"/>
    <xf numFmtId="0" fontId="0" fillId="2" borderId="0" xfId="0" applyFill="1"/>
    <xf numFmtId="0" fontId="0" fillId="4" borderId="0" xfId="0" applyFill="1"/>
    <xf numFmtId="0" fontId="3" fillId="2" borderId="0" xfId="0" applyFont="1" applyFill="1"/>
    <xf numFmtId="0" fontId="0" fillId="5" borderId="0" xfId="0" applyFill="1"/>
    <xf numFmtId="0" fontId="0" fillId="6" borderId="0" xfId="0" applyFill="1"/>
    <xf numFmtId="0" fontId="3" fillId="0" borderId="0" xfId="0" applyFont="1" applyFill="1"/>
    <xf numFmtId="17" fontId="3" fillId="0" borderId="0" xfId="0" applyNumberFormat="1" applyFont="1" applyFill="1"/>
    <xf numFmtId="2" fontId="3" fillId="0" borderId="0" xfId="0" applyNumberFormat="1" applyFont="1" applyFill="1"/>
    <xf numFmtId="0" fontId="4" fillId="7" borderId="0" xfId="1"/>
    <xf numFmtId="0" fontId="5" fillId="8" borderId="0" xfId="2"/>
  </cellXfs>
  <cellStyles count="3">
    <cellStyle name="God" xfId="1" builtinId="26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Borjomi_firm1!$C$59</c:f>
              <c:strCache>
                <c:ptCount val="1"/>
                <c:pt idx="0">
                  <c:v>UVI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Borjomi_firm1!$A$60:$A$81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Borjomi_firm1!$C$60:$C$81</c:f>
              <c:numCache>
                <c:formatCode>General</c:formatCode>
                <c:ptCount val="22"/>
                <c:pt idx="0">
                  <c:v>1</c:v>
                </c:pt>
                <c:pt idx="1">
                  <c:v>1.0710740943344794</c:v>
                </c:pt>
                <c:pt idx="2">
                  <c:v>1.1120534031632336</c:v>
                </c:pt>
                <c:pt idx="3">
                  <c:v>1.0710795730318792</c:v>
                </c:pt>
                <c:pt idx="4">
                  <c:v>1.0101425652966336</c:v>
                </c:pt>
                <c:pt idx="5">
                  <c:v>1.0113521041538742</c:v>
                </c:pt>
                <c:pt idx="6">
                  <c:v>1.0053396050417156</c:v>
                </c:pt>
                <c:pt idx="7">
                  <c:v>1.0326927343492733</c:v>
                </c:pt>
                <c:pt idx="8">
                  <c:v>1.0603448049607389</c:v>
                </c:pt>
                <c:pt idx="9">
                  <c:v>1.0676830385674914</c:v>
                </c:pt>
                <c:pt idx="10">
                  <c:v>1.0282887709862154</c:v>
                </c:pt>
                <c:pt idx="11">
                  <c:v>1.0808811304182657</c:v>
                </c:pt>
                <c:pt idx="12">
                  <c:v>1.0955789328277252</c:v>
                </c:pt>
                <c:pt idx="13">
                  <c:v>1.0798143544369339</c:v>
                </c:pt>
                <c:pt idx="14">
                  <c:v>1.0732213670578468</c:v>
                </c:pt>
                <c:pt idx="15">
                  <c:v>1.0817867780759516</c:v>
                </c:pt>
                <c:pt idx="16">
                  <c:v>1.0745705171071189</c:v>
                </c:pt>
                <c:pt idx="17">
                  <c:v>1.1097127949405665</c:v>
                </c:pt>
                <c:pt idx="18">
                  <c:v>1.1483051063282133</c:v>
                </c:pt>
                <c:pt idx="19">
                  <c:v>1.2201815625625589</c:v>
                </c:pt>
                <c:pt idx="20">
                  <c:v>1.1252101817656952</c:v>
                </c:pt>
                <c:pt idx="21">
                  <c:v>1.244069585365563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6E-4D82-BB7E-CAC89DB32AC2}"/>
            </c:ext>
          </c:extLst>
        </c:ser>
        <c:ser>
          <c:idx val="1"/>
          <c:order val="1"/>
          <c:tx>
            <c:strRef>
              <c:f>Borjomi_firm1!$I$59</c:f>
              <c:strCache>
                <c:ptCount val="1"/>
                <c:pt idx="0">
                  <c:v>Simple.UVI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Borjomi_firm1!$A$60:$A$81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Borjomi_firm1!$I$60:$I$81</c:f>
              <c:numCache>
                <c:formatCode>General</c:formatCode>
                <c:ptCount val="22"/>
                <c:pt idx="0">
                  <c:v>1</c:v>
                </c:pt>
                <c:pt idx="1">
                  <c:v>1.0722219773013171</c:v>
                </c:pt>
                <c:pt idx="2">
                  <c:v>1.1135841146679082</c:v>
                </c:pt>
                <c:pt idx="3">
                  <c:v>1.0726097171269873</c:v>
                </c:pt>
                <c:pt idx="4">
                  <c:v>1.0113756582229383</c:v>
                </c:pt>
                <c:pt idx="5">
                  <c:v>1.0127640766540917</c:v>
                </c:pt>
                <c:pt idx="6">
                  <c:v>1.0071114529373772</c:v>
                </c:pt>
                <c:pt idx="7">
                  <c:v>2.3341085214192958</c:v>
                </c:pt>
                <c:pt idx="8">
                  <c:v>1.0541908169088017</c:v>
                </c:pt>
                <c:pt idx="9">
                  <c:v>1.0615833441087466</c:v>
                </c:pt>
                <c:pt idx="10">
                  <c:v>1.0224103689374269</c:v>
                </c:pt>
                <c:pt idx="11">
                  <c:v>1.074724327014059</c:v>
                </c:pt>
                <c:pt idx="12">
                  <c:v>1.1143340830460235</c:v>
                </c:pt>
                <c:pt idx="13">
                  <c:v>1.0754408378776807</c:v>
                </c:pt>
                <c:pt idx="14">
                  <c:v>1.0688901380287776</c:v>
                </c:pt>
                <c:pt idx="15">
                  <c:v>1.0774237588205486</c:v>
                </c:pt>
                <c:pt idx="16">
                  <c:v>1.0703662592838969</c:v>
                </c:pt>
                <c:pt idx="17">
                  <c:v>1.1052873649327493</c:v>
                </c:pt>
                <c:pt idx="18">
                  <c:v>1.1436896472660594</c:v>
                </c:pt>
                <c:pt idx="19">
                  <c:v>1.2151951235204699</c:v>
                </c:pt>
                <c:pt idx="20">
                  <c:v>1.1205887443598399</c:v>
                </c:pt>
                <c:pt idx="21">
                  <c:v>1.2389364187013565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E-4D82-BB7E-CAC89DB32A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62208"/>
        <c:axId val="166463744"/>
      </c:lineChart>
      <c:dateAx>
        <c:axId val="166462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3744"/>
        <c:crosses val="autoZero"/>
        <c:auto val="1"/>
        <c:lblOffset val="100"/>
        <c:baseTimeUnit val="months"/>
      </c:dateAx>
      <c:valAx>
        <c:axId val="16646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2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Borjomi_firm1!$D$6</c:f>
              <c:strCache>
                <c:ptCount val="1"/>
                <c:pt idx="0">
                  <c:v>UnitValue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Borjomi_firm1!$A$7:$A$28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Borjomi_firm1!$D$7:$D$28</c:f>
              <c:numCache>
                <c:formatCode>General</c:formatCode>
                <c:ptCount val="22"/>
                <c:pt idx="0">
                  <c:v>0.7</c:v>
                </c:pt>
                <c:pt idx="1">
                  <c:v>0.76629999999999998</c:v>
                </c:pt>
                <c:pt idx="2">
                  <c:v>0.71479999999999999</c:v>
                </c:pt>
                <c:pt idx="3">
                  <c:v>0.72489999999999999</c:v>
                </c:pt>
                <c:pt idx="4">
                  <c:v>0.68740000000000001</c:v>
                </c:pt>
                <c:pt idx="5">
                  <c:v>0.63590000000000002</c:v>
                </c:pt>
                <c:pt idx="6">
                  <c:v>0.67259999999999998</c:v>
                </c:pt>
                <c:pt idx="7">
                  <c:v>0.69089999999999996</c:v>
                </c:pt>
                <c:pt idx="8">
                  <c:v>0.70940000000000003</c:v>
                </c:pt>
                <c:pt idx="9">
                  <c:v>0.76700000000000002</c:v>
                </c:pt>
                <c:pt idx="10">
                  <c:v>0.78580000000000005</c:v>
                </c:pt>
                <c:pt idx="11">
                  <c:v>0.75639999999999996</c:v>
                </c:pt>
                <c:pt idx="12">
                  <c:v>2</c:v>
                </c:pt>
                <c:pt idx="13">
                  <c:v>0.82750000000000001</c:v>
                </c:pt>
                <c:pt idx="14">
                  <c:v>0.86250000000000004</c:v>
                </c:pt>
                <c:pt idx="15">
                  <c:v>0.80110000000000003</c:v>
                </c:pt>
                <c:pt idx="16">
                  <c:v>0.80289999999999995</c:v>
                </c:pt>
                <c:pt idx="17">
                  <c:v>0.85289999999999999</c:v>
                </c:pt>
                <c:pt idx="18">
                  <c:v>0.89900000000000002</c:v>
                </c:pt>
                <c:pt idx="19">
                  <c:v>0.93210000000000004</c:v>
                </c:pt>
                <c:pt idx="20">
                  <c:v>0.97499999999999998</c:v>
                </c:pt>
                <c:pt idx="21">
                  <c:v>0.93489999999999995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810-40EB-9208-86F05677E74A}"/>
            </c:ext>
          </c:extLst>
        </c:ser>
        <c:ser>
          <c:idx val="1"/>
          <c:order val="1"/>
          <c:tx>
            <c:strRef>
              <c:f>Borjomi_firm1!$U$6</c:f>
              <c:strCache>
                <c:ptCount val="1"/>
                <c:pt idx="0">
                  <c:v>UnitValue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Borjomi_firm1!$A$7:$A$28</c:f>
              <c:numCache>
                <c:formatCode>mmm\-yy</c:formatCode>
                <c:ptCount val="22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</c:numCache>
            </c:numRef>
          </c:cat>
          <c:val>
            <c:numRef>
              <c:f>Borjomi_firm1!$U$7:$U$28</c:f>
              <c:numCache>
                <c:formatCode>General</c:formatCode>
                <c:ptCount val="22"/>
                <c:pt idx="0">
                  <c:v>0.85000000000000009</c:v>
                </c:pt>
                <c:pt idx="1">
                  <c:v>0.91</c:v>
                </c:pt>
                <c:pt idx="2">
                  <c:v>0.94650000000000001</c:v>
                </c:pt>
                <c:pt idx="3">
                  <c:v>0.91090000000000004</c:v>
                </c:pt>
                <c:pt idx="4">
                  <c:v>0.85899999999999999</c:v>
                </c:pt>
                <c:pt idx="5">
                  <c:v>0.86109999999999998</c:v>
                </c:pt>
                <c:pt idx="6">
                  <c:v>0.85519999999999985</c:v>
                </c:pt>
                <c:pt idx="7">
                  <c:v>2</c:v>
                </c:pt>
                <c:pt idx="8">
                  <c:v>0.8952</c:v>
                </c:pt>
                <c:pt idx="9">
                  <c:v>0.90039999999999998</c:v>
                </c:pt>
                <c:pt idx="10">
                  <c:v>0.86629999999999985</c:v>
                </c:pt>
                <c:pt idx="11">
                  <c:v>0.91190000000000015</c:v>
                </c:pt>
                <c:pt idx="12">
                  <c:v>0.9242999999999999</c:v>
                </c:pt>
                <c:pt idx="13">
                  <c:v>0.91100000000000003</c:v>
                </c:pt>
                <c:pt idx="14">
                  <c:v>0.90480000000000005</c:v>
                </c:pt>
                <c:pt idx="15">
                  <c:v>0.91310000000000002</c:v>
                </c:pt>
                <c:pt idx="16">
                  <c:v>0.90690000000000004</c:v>
                </c:pt>
                <c:pt idx="17">
                  <c:v>0.93620000000000003</c:v>
                </c:pt>
                <c:pt idx="18">
                  <c:v>0.96850000000000003</c:v>
                </c:pt>
                <c:pt idx="19">
                  <c:v>1.0295000000000001</c:v>
                </c:pt>
                <c:pt idx="20">
                  <c:v>0.94740000000000013</c:v>
                </c:pt>
                <c:pt idx="21">
                  <c:v>1.05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810-40EB-9208-86F05677E7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486016"/>
        <c:axId val="166487552"/>
      </c:lineChart>
      <c:dateAx>
        <c:axId val="166486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87552"/>
        <c:crosses val="autoZero"/>
        <c:auto val="1"/>
        <c:lblOffset val="100"/>
        <c:baseTimeUnit val="months"/>
      </c:dateAx>
      <c:valAx>
        <c:axId val="166487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86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312964</xdr:colOff>
      <xdr:row>45</xdr:row>
      <xdr:rowOff>176893</xdr:rowOff>
    </xdr:from>
    <xdr:to>
      <xdr:col>27</xdr:col>
      <xdr:colOff>204107</xdr:colOff>
      <xdr:row>88</xdr:row>
      <xdr:rowOff>54429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272144</xdr:colOff>
      <xdr:row>61</xdr:row>
      <xdr:rowOff>70757</xdr:rowOff>
    </xdr:from>
    <xdr:to>
      <xdr:col>33</xdr:col>
      <xdr:colOff>136072</xdr:colOff>
      <xdr:row>75</xdr:row>
      <xdr:rowOff>146957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A17" sqref="A17"/>
    </sheetView>
  </sheetViews>
  <sheetFormatPr defaultRowHeight="15" x14ac:dyDescent="0.25"/>
  <cols>
    <col min="1" max="1" width="11.28515625" customWidth="1"/>
    <col min="2" max="2" width="16.42578125" customWidth="1"/>
    <col min="3" max="3" width="12" bestFit="1" customWidth="1"/>
  </cols>
  <sheetData>
    <row r="1" spans="1:3" x14ac:dyDescent="0.25">
      <c r="A1" t="s">
        <v>5</v>
      </c>
    </row>
    <row r="2" spans="1:3" x14ac:dyDescent="0.25">
      <c r="A2" t="s">
        <v>6</v>
      </c>
    </row>
    <row r="5" spans="1:3" x14ac:dyDescent="0.25">
      <c r="A5" t="s">
        <v>3</v>
      </c>
      <c r="B5" t="s">
        <v>4</v>
      </c>
      <c r="C5" t="s">
        <v>2</v>
      </c>
    </row>
    <row r="6" spans="1:3" x14ac:dyDescent="0.25">
      <c r="B6" t="s">
        <v>0</v>
      </c>
      <c r="C6">
        <v>10101010101</v>
      </c>
    </row>
    <row r="7" spans="1:3" x14ac:dyDescent="0.25">
      <c r="B7" t="s">
        <v>1</v>
      </c>
      <c r="C7">
        <v>10101010102</v>
      </c>
    </row>
    <row r="10" spans="1:3" x14ac:dyDescent="0.25">
      <c r="A10" t="s">
        <v>7</v>
      </c>
    </row>
    <row r="11" spans="1:3" x14ac:dyDescent="0.25">
      <c r="A11" t="s">
        <v>16</v>
      </c>
    </row>
    <row r="12" spans="1:3" x14ac:dyDescent="0.25">
      <c r="A12" t="s">
        <v>17</v>
      </c>
    </row>
    <row r="13" spans="1:3" x14ac:dyDescent="0.25">
      <c r="A13" t="s">
        <v>42</v>
      </c>
    </row>
    <row r="14" spans="1:3" x14ac:dyDescent="0.25">
      <c r="A14" t="s">
        <v>45</v>
      </c>
    </row>
    <row r="16" spans="1:3" x14ac:dyDescent="0.25">
      <c r="A1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abSelected="1" topLeftCell="A37" zoomScale="70" zoomScaleNormal="70" workbookViewId="0">
      <selection activeCell="E70" sqref="E70"/>
    </sheetView>
  </sheetViews>
  <sheetFormatPr defaultRowHeight="15" x14ac:dyDescent="0.25"/>
  <cols>
    <col min="2" max="3" width="14.7109375" bestFit="1" customWidth="1"/>
    <col min="4" max="4" width="10.140625" customWidth="1"/>
    <col min="6" max="6" width="15.85546875" bestFit="1" customWidth="1"/>
    <col min="7" max="7" width="14.85546875" bestFit="1" customWidth="1"/>
    <col min="8" max="8" width="15.85546875" bestFit="1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12</v>
      </c>
    </row>
    <row r="2" spans="1:34" s="3" customFormat="1" x14ac:dyDescent="0.25">
      <c r="B2" s="3" t="s">
        <v>13</v>
      </c>
    </row>
    <row r="3" spans="1:34" s="3" customFormat="1" x14ac:dyDescent="0.25">
      <c r="B3" s="3" t="s">
        <v>14</v>
      </c>
      <c r="T3" s="3" t="s">
        <v>15</v>
      </c>
    </row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22</v>
      </c>
      <c r="G6" t="s">
        <v>19</v>
      </c>
      <c r="H6" t="s">
        <v>20</v>
      </c>
      <c r="I6" t="s">
        <v>21</v>
      </c>
      <c r="J6" t="s">
        <v>23</v>
      </c>
      <c r="K6" t="s">
        <v>24</v>
      </c>
      <c r="L6" t="s">
        <v>27</v>
      </c>
      <c r="M6" t="s">
        <v>25</v>
      </c>
      <c r="N6" t="s">
        <v>30</v>
      </c>
      <c r="P6" t="s">
        <v>26</v>
      </c>
      <c r="Q6" t="s">
        <v>28</v>
      </c>
      <c r="R6" t="s">
        <v>8</v>
      </c>
      <c r="S6" t="s">
        <v>9</v>
      </c>
      <c r="T6" t="s">
        <v>10</v>
      </c>
      <c r="U6" t="s">
        <v>11</v>
      </c>
      <c r="V6" t="s">
        <v>18</v>
      </c>
      <c r="W6" t="s">
        <v>22</v>
      </c>
      <c r="X6" t="s">
        <v>19</v>
      </c>
      <c r="Y6" t="s">
        <v>20</v>
      </c>
      <c r="Z6" t="s">
        <v>21</v>
      </c>
      <c r="AA6" t="s">
        <v>23</v>
      </c>
      <c r="AB6" t="s">
        <v>24</v>
      </c>
      <c r="AC6" t="s">
        <v>27</v>
      </c>
      <c r="AD6" t="s">
        <v>25</v>
      </c>
      <c r="AE6" t="s">
        <v>30</v>
      </c>
      <c r="AG6" t="s">
        <v>31</v>
      </c>
      <c r="AH6" s="9" t="s">
        <v>32</v>
      </c>
    </row>
    <row r="7" spans="1:34" x14ac:dyDescent="0.25">
      <c r="A7" s="1">
        <v>43101</v>
      </c>
      <c r="B7" s="2">
        <v>792.66767286000004</v>
      </c>
      <c r="C7" s="2">
        <v>1132.3823898000001</v>
      </c>
      <c r="D7">
        <v>0.7</v>
      </c>
      <c r="H7">
        <f>QUARTILE($F$8:$F$28,1)</f>
        <v>-1.8239455917769119E-2</v>
      </c>
      <c r="I7">
        <f>QUARTILE($F$8:$F$28,3)</f>
        <v>2.2861577323124244E-2</v>
      </c>
      <c r="R7" s="1">
        <v>43101</v>
      </c>
      <c r="S7">
        <v>33991.116808949999</v>
      </c>
      <c r="T7">
        <v>39989.549186999997</v>
      </c>
      <c r="U7">
        <v>0.85000000000000009</v>
      </c>
      <c r="Y7">
        <f>QUARTILE($W$8:$W$28,1)</f>
        <v>-6.2945760636047791E-3</v>
      </c>
      <c r="Z7">
        <f>QUARTILE($W$8:$W$28,3)</f>
        <v>1.7079225978721989E-2</v>
      </c>
      <c r="AH7" s="9">
        <v>1</v>
      </c>
    </row>
    <row r="8" spans="1:34" x14ac:dyDescent="0.25">
      <c r="A8" s="1">
        <v>43132</v>
      </c>
      <c r="B8" s="2">
        <v>850.14876508517</v>
      </c>
      <c r="C8" s="2">
        <v>1109.4202859</v>
      </c>
      <c r="D8">
        <v>0.76629999999999998</v>
      </c>
      <c r="E8">
        <f>D8/D7</f>
        <v>1.0947142857142858</v>
      </c>
      <c r="F8">
        <f>LOG(E8)</f>
        <v>3.930078554242946E-2</v>
      </c>
      <c r="G8">
        <f>B7/(B7+S7)</f>
        <v>2.2788425258169407E-2</v>
      </c>
      <c r="H8">
        <f t="shared" ref="H8:H28" si="0">QUARTILE($F$8:$F$28,1)</f>
        <v>-1.8239455917769119E-2</v>
      </c>
      <c r="I8">
        <f t="shared" ref="I8:I28" si="1">QUARTILE($F$8:$F$28,3)</f>
        <v>2.2861577323124244E-2</v>
      </c>
      <c r="J8">
        <f>IF(F8&lt;H8, (H8-F8)/(I8-H8), IF(F8&gt;I8, (F8-I8)/(I8-H8), 0))</f>
        <v>0.39997068012755138</v>
      </c>
      <c r="K8">
        <f>IF(J8&gt;1.5,1,E8)</f>
        <v>1.0947142857142858</v>
      </c>
      <c r="L8">
        <f>IF(J8&gt;1.5,0,G8)</f>
        <v>2.2788425258169407E-2</v>
      </c>
      <c r="M8">
        <f>L8/P8</f>
        <v>2.2788425258169407E-2</v>
      </c>
      <c r="N8">
        <f>M8*K8</f>
        <v>2.494681467905031E-2</v>
      </c>
      <c r="P8">
        <f>L8+AC8</f>
        <v>1</v>
      </c>
      <c r="Q8">
        <f>M8+AD8</f>
        <v>1</v>
      </c>
      <c r="R8" s="1">
        <v>43132</v>
      </c>
      <c r="S8">
        <v>46709.259426830002</v>
      </c>
      <c r="T8">
        <v>51328.856512999999</v>
      </c>
      <c r="U8">
        <v>0.91</v>
      </c>
      <c r="V8">
        <f>U8/U7</f>
        <v>1.0705882352941176</v>
      </c>
      <c r="W8">
        <f>LOG(V8)</f>
        <v>2.9622466606800856E-2</v>
      </c>
      <c r="X8">
        <f>S7/(B7+S7)</f>
        <v>0.97721157474183062</v>
      </c>
      <c r="Y8">
        <f t="shared" ref="Y8:Y28" si="2">QUARTILE($W$8:$W$28,1)</f>
        <v>-6.2945760636047791E-3</v>
      </c>
      <c r="Z8">
        <f t="shared" ref="Z8:Z28" si="3">QUARTILE($W$8:$W$28,3)</f>
        <v>1.7079225978721989E-2</v>
      </c>
      <c r="AA8">
        <f>IF(W8&lt;Y8, (Y8-W8)/(Z8-Y8), IF(W8&gt;Z8, (W8-Z8)/(Z8-Y8), 0))</f>
        <v>0.53663672710861376</v>
      </c>
      <c r="AB8">
        <f>IF(AA8&gt;1.5,1,V8)</f>
        <v>1.0705882352941176</v>
      </c>
      <c r="AC8">
        <f>IF(AA8&gt;1.5,0,X8)</f>
        <v>0.97721157474183062</v>
      </c>
      <c r="AD8">
        <f>AC8/P8</f>
        <v>0.97721157474183062</v>
      </c>
      <c r="AE8">
        <f>AD8*AB8</f>
        <v>1.0461912153118422</v>
      </c>
      <c r="AG8">
        <f>AE8+N8</f>
        <v>1.0711380299908926</v>
      </c>
      <c r="AH8" s="9">
        <f>AH7*AG8</f>
        <v>1.0711380299908926</v>
      </c>
    </row>
    <row r="9" spans="1:34" x14ac:dyDescent="0.25">
      <c r="A9" s="1">
        <v>43160</v>
      </c>
      <c r="B9" s="2">
        <v>825.49413043135996</v>
      </c>
      <c r="C9" s="2">
        <v>1154.8602831999999</v>
      </c>
      <c r="D9">
        <v>0.71479999999999999</v>
      </c>
      <c r="E9">
        <f t="shared" ref="E9:E28" si="4">D9/D8</f>
        <v>0.93279394493018397</v>
      </c>
      <c r="F9">
        <f t="shared" ref="F9:F28" si="5">LOG(E9)</f>
        <v>-3.0214281723079665E-2</v>
      </c>
      <c r="G9">
        <f t="shared" ref="G9:G28" si="6">B8/(B8+S8)</f>
        <v>1.7875511857813456E-2</v>
      </c>
      <c r="H9">
        <f t="shared" si="0"/>
        <v>-1.8239455917769119E-2</v>
      </c>
      <c r="I9">
        <f t="shared" si="1"/>
        <v>2.2861577323124244E-2</v>
      </c>
      <c r="J9">
        <f t="shared" ref="J9:J28" si="7">IF(F9&lt;H9, (H9-F9)/(I9-H9), IF(F9&gt;I9, (F9-I9)/(I9-H9), 0))</f>
        <v>0.29135096762959778</v>
      </c>
      <c r="K9">
        <f t="shared" ref="K9:K28" si="8">IF(J9&gt;1.5,1,E9)</f>
        <v>0.93279394493018397</v>
      </c>
      <c r="L9">
        <f t="shared" ref="L9:L28" si="9">IF(J9&gt;1.5,0,G9)</f>
        <v>1.7875511857813456E-2</v>
      </c>
      <c r="M9">
        <f t="shared" ref="M9:M28" si="10">L9/P9</f>
        <v>1.7875511857813456E-2</v>
      </c>
      <c r="N9">
        <f t="shared" ref="N9:N28" si="11">M9*K9</f>
        <v>1.6674169223496096E-2</v>
      </c>
      <c r="P9">
        <f t="shared" ref="P9:P28" si="12">L9+AC9</f>
        <v>1</v>
      </c>
      <c r="Q9">
        <f t="shared" ref="Q9:Q28" si="13">M9+AD9</f>
        <v>1</v>
      </c>
      <c r="R9" s="1">
        <v>43160</v>
      </c>
      <c r="S9">
        <v>54529.9626739995</v>
      </c>
      <c r="T9">
        <v>57612.216243000003</v>
      </c>
      <c r="U9">
        <v>0.94650000000000001</v>
      </c>
      <c r="V9">
        <f t="shared" ref="V9:V28" si="14">U9/U8</f>
        <v>1.0401098901098902</v>
      </c>
      <c r="W9">
        <f t="shared" ref="W9:W28" si="15">LOG(V9)</f>
        <v>1.7079225978721989E-2</v>
      </c>
      <c r="X9">
        <f t="shared" ref="X9:X28" si="16">S8/(B8+S8)</f>
        <v>0.98212448814218656</v>
      </c>
      <c r="Y9">
        <f t="shared" si="2"/>
        <v>-6.2945760636047791E-3</v>
      </c>
      <c r="Z9">
        <f t="shared" si="3"/>
        <v>1.7079225978721989E-2</v>
      </c>
      <c r="AA9">
        <f t="shared" ref="AA9:AA28" si="17">IF(W9&lt;Y9, (Y9-W9)/(Z9-Y9), IF(W9&gt;Z9, (W9-Z9)/(Z9-Y9), 0))</f>
        <v>0</v>
      </c>
      <c r="AB9">
        <f>IF(AA9&gt;1.5,1,V9)</f>
        <v>1.0401098901098902</v>
      </c>
      <c r="AC9">
        <f t="shared" ref="AC9:AC28" si="18">IF(AA9&gt;1.5,0,X9)</f>
        <v>0.98212448814218656</v>
      </c>
      <c r="AD9">
        <f t="shared" ref="AD9:AD28" si="19">AC9/P9</f>
        <v>0.98212448814218656</v>
      </c>
      <c r="AE9">
        <f t="shared" ref="AE9:AE28" si="20">AD9*AB9</f>
        <v>1.0215173934358017</v>
      </c>
      <c r="AG9">
        <f t="shared" ref="AG9:AG28" si="21">AE9+N9</f>
        <v>1.0381915626592979</v>
      </c>
      <c r="AH9" s="9">
        <f t="shared" ref="AH9:AH28" si="22">AH8*AG9</f>
        <v>1.1120464651800466</v>
      </c>
    </row>
    <row r="10" spans="1:34" x14ac:dyDescent="0.25">
      <c r="A10" s="1">
        <v>43191</v>
      </c>
      <c r="B10" s="2">
        <v>912.74186951243996</v>
      </c>
      <c r="C10" s="2">
        <v>1259.1279755999999</v>
      </c>
      <c r="D10">
        <v>0.72489999999999999</v>
      </c>
      <c r="E10">
        <f t="shared" si="4"/>
        <v>1.0141298265249021</v>
      </c>
      <c r="F10">
        <f t="shared" si="5"/>
        <v>6.0935559186283015E-3</v>
      </c>
      <c r="G10">
        <f t="shared" si="6"/>
        <v>1.4912606237679612E-2</v>
      </c>
      <c r="H10">
        <f t="shared" si="0"/>
        <v>-1.8239455917769119E-2</v>
      </c>
      <c r="I10">
        <f t="shared" si="1"/>
        <v>2.2861577323124244E-2</v>
      </c>
      <c r="J10">
        <f t="shared" si="7"/>
        <v>0</v>
      </c>
      <c r="K10">
        <f t="shared" si="8"/>
        <v>1.0141298265249021</v>
      </c>
      <c r="L10">
        <f t="shared" si="9"/>
        <v>1.4912606237679612E-2</v>
      </c>
      <c r="M10">
        <f t="shared" si="10"/>
        <v>1.4912606237679612E-2</v>
      </c>
      <c r="N10">
        <f t="shared" si="11"/>
        <v>1.5123318776852199E-2</v>
      </c>
      <c r="P10">
        <f t="shared" si="12"/>
        <v>1</v>
      </c>
      <c r="Q10">
        <f t="shared" si="13"/>
        <v>1</v>
      </c>
      <c r="R10" s="1">
        <v>43191</v>
      </c>
      <c r="S10">
        <v>57910.832204320199</v>
      </c>
      <c r="T10">
        <v>63575.400377999998</v>
      </c>
      <c r="U10">
        <v>0.91090000000000004</v>
      </c>
      <c r="V10">
        <f t="shared" si="14"/>
        <v>0.96238774432118335</v>
      </c>
      <c r="W10">
        <f t="shared" si="15"/>
        <v>-1.6649916224708433E-2</v>
      </c>
      <c r="X10">
        <f t="shared" si="16"/>
        <v>0.98508739376232035</v>
      </c>
      <c r="Y10">
        <f t="shared" si="2"/>
        <v>-6.2945760636047791E-3</v>
      </c>
      <c r="Z10">
        <f t="shared" si="3"/>
        <v>1.7079225978721989E-2</v>
      </c>
      <c r="AA10">
        <f t="shared" si="17"/>
        <v>0.44303190992854075</v>
      </c>
      <c r="AB10">
        <f t="shared" ref="AB10:AB28" si="23">IF(AA10&gt;1.5,1,V10)</f>
        <v>0.96238774432118335</v>
      </c>
      <c r="AC10">
        <f t="shared" si="18"/>
        <v>0.98508739376232035</v>
      </c>
      <c r="AD10">
        <f t="shared" si="19"/>
        <v>0.98508739376232035</v>
      </c>
      <c r="AE10">
        <f t="shared" si="20"/>
        <v>0.94803603484215282</v>
      </c>
      <c r="AG10">
        <f t="shared" si="21"/>
        <v>0.96315935361900507</v>
      </c>
      <c r="AH10" s="9">
        <f t="shared" si="22"/>
        <v>1.0710779545971132</v>
      </c>
    </row>
    <row r="11" spans="1:34" x14ac:dyDescent="0.25">
      <c r="A11" s="1">
        <v>43221</v>
      </c>
      <c r="B11" s="2">
        <v>930.97890091878003</v>
      </c>
      <c r="C11" s="2">
        <v>1354.3481247</v>
      </c>
      <c r="D11">
        <v>0.68740000000000001</v>
      </c>
      <c r="E11">
        <f t="shared" si="4"/>
        <v>0.9482687267209271</v>
      </c>
      <c r="F11">
        <f t="shared" si="5"/>
        <v>-2.3068571951028367E-2</v>
      </c>
      <c r="G11">
        <f t="shared" si="6"/>
        <v>1.5516600000652941E-2</v>
      </c>
      <c r="H11">
        <f t="shared" si="0"/>
        <v>-1.8239455917769119E-2</v>
      </c>
      <c r="I11">
        <f t="shared" si="1"/>
        <v>2.2861577323124244E-2</v>
      </c>
      <c r="J11">
        <f t="shared" si="7"/>
        <v>0.11749378671226521</v>
      </c>
      <c r="K11">
        <f t="shared" si="8"/>
        <v>0.9482687267209271</v>
      </c>
      <c r="L11">
        <f t="shared" si="9"/>
        <v>1.5516600000652941E-2</v>
      </c>
      <c r="M11">
        <f t="shared" si="10"/>
        <v>1.5516600000652943E-2</v>
      </c>
      <c r="N11">
        <f t="shared" si="11"/>
        <v>1.4713906525657103E-2</v>
      </c>
      <c r="P11">
        <f t="shared" si="12"/>
        <v>0.99999999999999989</v>
      </c>
      <c r="Q11">
        <f t="shared" si="13"/>
        <v>1</v>
      </c>
      <c r="R11" s="1">
        <v>43221</v>
      </c>
      <c r="S11">
        <v>55741.476970287003</v>
      </c>
      <c r="T11">
        <v>64891.125693000002</v>
      </c>
      <c r="U11">
        <v>0.85899999999999999</v>
      </c>
      <c r="V11">
        <f t="shared" si="14"/>
        <v>0.94302338346690084</v>
      </c>
      <c r="W11">
        <f t="shared" si="15"/>
        <v>-2.5477538243864811E-2</v>
      </c>
      <c r="X11">
        <f t="shared" si="16"/>
        <v>0.98448339999934698</v>
      </c>
      <c r="Y11">
        <f t="shared" si="2"/>
        <v>-6.2945760636047791E-3</v>
      </c>
      <c r="Z11">
        <f t="shared" si="3"/>
        <v>1.7079225978721989E-2</v>
      </c>
      <c r="AA11">
        <f t="shared" si="17"/>
        <v>0.82070354431522552</v>
      </c>
      <c r="AB11">
        <f t="shared" si="23"/>
        <v>0.94302338346690084</v>
      </c>
      <c r="AC11">
        <f t="shared" si="18"/>
        <v>0.98448339999934698</v>
      </c>
      <c r="AD11">
        <f t="shared" si="19"/>
        <v>0.98448339999934709</v>
      </c>
      <c r="AE11">
        <f t="shared" si="20"/>
        <v>0.92839086683438266</v>
      </c>
      <c r="AG11">
        <f t="shared" si="21"/>
        <v>0.94310477336003973</v>
      </c>
      <c r="AH11" s="9">
        <f t="shared" si="22"/>
        <v>1.0101387316212453</v>
      </c>
    </row>
    <row r="12" spans="1:34" x14ac:dyDescent="0.25">
      <c r="A12" s="1">
        <v>43252</v>
      </c>
      <c r="B12" s="2">
        <v>927.40307320575005</v>
      </c>
      <c r="C12" s="2">
        <v>1458.4102425000001</v>
      </c>
      <c r="D12">
        <v>0.63590000000000002</v>
      </c>
      <c r="E12">
        <f t="shared" si="4"/>
        <v>0.92508001163805642</v>
      </c>
      <c r="F12">
        <f t="shared" si="5"/>
        <v>-3.3820702817593029E-2</v>
      </c>
      <c r="G12">
        <f t="shared" si="6"/>
        <v>1.6427361168792988E-2</v>
      </c>
      <c r="H12">
        <f t="shared" si="0"/>
        <v>-1.8239455917769119E-2</v>
      </c>
      <c r="I12">
        <f t="shared" si="1"/>
        <v>2.2861577323124244E-2</v>
      </c>
      <c r="J12">
        <f t="shared" si="7"/>
        <v>0.37909623362756217</v>
      </c>
      <c r="K12">
        <f t="shared" si="8"/>
        <v>0.92508001163805642</v>
      </c>
      <c r="L12">
        <f t="shared" si="9"/>
        <v>1.6427361168792988E-2</v>
      </c>
      <c r="M12">
        <f t="shared" si="10"/>
        <v>1.6427361168792988E-2</v>
      </c>
      <c r="N12">
        <f t="shared" si="11"/>
        <v>1.5196623461209573E-2</v>
      </c>
      <c r="P12">
        <f t="shared" si="12"/>
        <v>1</v>
      </c>
      <c r="Q12">
        <f t="shared" si="13"/>
        <v>1</v>
      </c>
      <c r="R12" s="1">
        <v>43252</v>
      </c>
      <c r="S12">
        <v>62529.673984919398</v>
      </c>
      <c r="T12">
        <v>72616.042254</v>
      </c>
      <c r="U12">
        <v>0.86109999999999998</v>
      </c>
      <c r="V12">
        <f t="shared" si="14"/>
        <v>1.0024447031431898</v>
      </c>
      <c r="W12">
        <f t="shared" si="15"/>
        <v>1.0604253998227737E-3</v>
      </c>
      <c r="X12">
        <f t="shared" si="16"/>
        <v>0.98357263883120705</v>
      </c>
      <c r="Y12">
        <f t="shared" si="2"/>
        <v>-6.2945760636047791E-3</v>
      </c>
      <c r="Z12">
        <f t="shared" si="3"/>
        <v>1.7079225978721989E-2</v>
      </c>
      <c r="AA12">
        <f t="shared" si="17"/>
        <v>0</v>
      </c>
      <c r="AB12">
        <f t="shared" si="23"/>
        <v>1.0024447031431898</v>
      </c>
      <c r="AC12">
        <f t="shared" si="18"/>
        <v>0.98357263883120705</v>
      </c>
      <c r="AD12">
        <f t="shared" si="19"/>
        <v>0.98357263883120705</v>
      </c>
      <c r="AE12">
        <f t="shared" si="20"/>
        <v>0.98597718195291317</v>
      </c>
      <c r="AG12">
        <f t="shared" si="21"/>
        <v>1.0011738054141228</v>
      </c>
      <c r="AH12" s="9">
        <f t="shared" si="22"/>
        <v>1.0113244379334376</v>
      </c>
    </row>
    <row r="13" spans="1:34" x14ac:dyDescent="0.25">
      <c r="A13" s="1">
        <v>43282</v>
      </c>
      <c r="B13" s="2">
        <v>989.79987143070002</v>
      </c>
      <c r="C13" s="2">
        <v>1471.6025445</v>
      </c>
      <c r="D13">
        <v>0.67259999999999998</v>
      </c>
      <c r="E13">
        <f t="shared" si="4"/>
        <v>1.0577134769617864</v>
      </c>
      <c r="F13">
        <f t="shared" si="5"/>
        <v>2.4368037995003294E-2</v>
      </c>
      <c r="G13">
        <f t="shared" si="6"/>
        <v>1.4614651607042525E-2</v>
      </c>
      <c r="H13">
        <f t="shared" si="0"/>
        <v>-1.8239455917769119E-2</v>
      </c>
      <c r="I13">
        <f t="shared" si="1"/>
        <v>2.2861577323124244E-2</v>
      </c>
      <c r="J13">
        <f>IF(F13&lt;H13, (H13-F13)/(I13-H13), IF(F13&gt;I13, (F13-I13)/(I13-H13), 0))</f>
        <v>3.6652622892706287E-2</v>
      </c>
      <c r="K13">
        <f t="shared" si="8"/>
        <v>1.0577134769617864</v>
      </c>
      <c r="L13">
        <f t="shared" si="9"/>
        <v>1.4614651607042525E-2</v>
      </c>
      <c r="M13">
        <f t="shared" si="10"/>
        <v>1.4614651607042525E-2</v>
      </c>
      <c r="N13">
        <f t="shared" si="11"/>
        <v>1.5458113965870109E-2</v>
      </c>
      <c r="P13">
        <f t="shared" si="12"/>
        <v>1</v>
      </c>
      <c r="Q13">
        <f t="shared" si="13"/>
        <v>1</v>
      </c>
      <c r="R13" s="1">
        <v>43282</v>
      </c>
      <c r="S13">
        <v>68059.631768235195</v>
      </c>
      <c r="T13">
        <v>79583.292526000005</v>
      </c>
      <c r="U13">
        <v>0.85519999999999985</v>
      </c>
      <c r="V13">
        <f t="shared" si="14"/>
        <v>0.99314829868772481</v>
      </c>
      <c r="W13">
        <f t="shared" si="15"/>
        <v>-2.9858970303435458E-3</v>
      </c>
      <c r="X13">
        <f t="shared" si="16"/>
        <v>0.98538534839295744</v>
      </c>
      <c r="Y13">
        <f t="shared" si="2"/>
        <v>-6.2945760636047791E-3</v>
      </c>
      <c r="Z13">
        <f t="shared" si="3"/>
        <v>1.7079225978721989E-2</v>
      </c>
      <c r="AA13">
        <f t="shared" si="17"/>
        <v>0</v>
      </c>
      <c r="AB13">
        <f t="shared" si="23"/>
        <v>0.99314829868772481</v>
      </c>
      <c r="AC13">
        <f t="shared" si="18"/>
        <v>0.98538534839295744</v>
      </c>
      <c r="AD13">
        <f t="shared" si="19"/>
        <v>0.98538534839295744</v>
      </c>
      <c r="AE13">
        <f t="shared" si="20"/>
        <v>0.97863378230827669</v>
      </c>
      <c r="AG13">
        <f t="shared" si="21"/>
        <v>0.99409189627414685</v>
      </c>
      <c r="AH13" s="9">
        <f t="shared" si="22"/>
        <v>1.0053494282536368</v>
      </c>
    </row>
    <row r="14" spans="1:34" x14ac:dyDescent="0.25">
      <c r="A14" s="1">
        <v>43313</v>
      </c>
      <c r="B14" s="2">
        <v>1089.03051762981</v>
      </c>
      <c r="C14" s="2">
        <v>1576.2491209</v>
      </c>
      <c r="D14">
        <v>0.69089999999999996</v>
      </c>
      <c r="E14">
        <f t="shared" si="4"/>
        <v>1.0272078501338091</v>
      </c>
      <c r="F14">
        <f t="shared" si="5"/>
        <v>1.1658329705276783E-2</v>
      </c>
      <c r="G14">
        <f t="shared" si="6"/>
        <v>1.4334656316882745E-2</v>
      </c>
      <c r="H14">
        <f t="shared" si="0"/>
        <v>-1.8239455917769119E-2</v>
      </c>
      <c r="I14">
        <f t="shared" si="1"/>
        <v>2.2861577323124244E-2</v>
      </c>
      <c r="J14">
        <f t="shared" si="7"/>
        <v>0</v>
      </c>
      <c r="K14">
        <f t="shared" si="8"/>
        <v>1.0272078501338091</v>
      </c>
      <c r="L14">
        <f t="shared" si="9"/>
        <v>1.4334656316882745E-2</v>
      </c>
      <c r="M14">
        <f t="shared" si="10"/>
        <v>1</v>
      </c>
      <c r="N14">
        <f t="shared" si="11"/>
        <v>1.0272078501338091</v>
      </c>
      <c r="P14">
        <f t="shared" si="12"/>
        <v>1.4334656316882745E-2</v>
      </c>
      <c r="Q14">
        <f t="shared" si="13"/>
        <v>1</v>
      </c>
      <c r="R14" s="1">
        <v>43313</v>
      </c>
      <c r="S14">
        <v>157748.10219000001</v>
      </c>
      <c r="T14">
        <v>78874.051095000003</v>
      </c>
      <c r="U14" s="5">
        <v>2</v>
      </c>
      <c r="V14">
        <f t="shared" si="14"/>
        <v>2.3386342376052389</v>
      </c>
      <c r="W14">
        <f t="shared" si="15"/>
        <v>0.36896230346325964</v>
      </c>
      <c r="X14">
        <f t="shared" si="16"/>
        <v>0.9856653436831172</v>
      </c>
      <c r="Y14">
        <f t="shared" si="2"/>
        <v>-6.2945760636047791E-3</v>
      </c>
      <c r="Z14">
        <f t="shared" si="3"/>
        <v>1.7079225978721989E-2</v>
      </c>
      <c r="AA14" s="5">
        <f t="shared" si="17"/>
        <v>15.054593037423926</v>
      </c>
      <c r="AB14" s="8">
        <f t="shared" si="23"/>
        <v>1</v>
      </c>
      <c r="AC14" s="8">
        <f t="shared" si="18"/>
        <v>0</v>
      </c>
      <c r="AD14">
        <f t="shared" si="19"/>
        <v>0</v>
      </c>
      <c r="AE14">
        <f t="shared" si="20"/>
        <v>0</v>
      </c>
      <c r="AG14">
        <f t="shared" si="21"/>
        <v>1.0272078501338091</v>
      </c>
      <c r="AH14" s="9">
        <f t="shared" si="22"/>
        <v>1.0327028248296724</v>
      </c>
    </row>
    <row r="15" spans="1:34" x14ac:dyDescent="0.25">
      <c r="A15" s="1">
        <v>43344</v>
      </c>
      <c r="B15" s="2">
        <v>1129.81617958584</v>
      </c>
      <c r="C15" s="2">
        <v>1592.6362836000001</v>
      </c>
      <c r="D15">
        <v>0.70940000000000003</v>
      </c>
      <c r="E15">
        <f t="shared" si="4"/>
        <v>1.0267766681140542</v>
      </c>
      <c r="F15">
        <f t="shared" si="5"/>
        <v>1.1475991452030418E-2</v>
      </c>
      <c r="G15">
        <f t="shared" si="6"/>
        <v>6.8562715724312358E-3</v>
      </c>
      <c r="H15">
        <f t="shared" si="0"/>
        <v>-1.8239455917769119E-2</v>
      </c>
      <c r="I15">
        <f t="shared" si="1"/>
        <v>2.2861577323124244E-2</v>
      </c>
      <c r="J15">
        <f t="shared" si="7"/>
        <v>0</v>
      </c>
      <c r="K15">
        <f t="shared" si="8"/>
        <v>1.0267766681140542</v>
      </c>
      <c r="L15">
        <f t="shared" si="9"/>
        <v>6.8562715724312358E-3</v>
      </c>
      <c r="M15">
        <f t="shared" si="10"/>
        <v>1</v>
      </c>
      <c r="N15">
        <f t="shared" si="11"/>
        <v>1.0267766681140542</v>
      </c>
      <c r="P15">
        <f t="shared" si="12"/>
        <v>6.8562715724312358E-3</v>
      </c>
      <c r="Q15">
        <f t="shared" si="13"/>
        <v>1</v>
      </c>
      <c r="R15" s="1">
        <v>43344</v>
      </c>
      <c r="S15">
        <v>74428.602132319196</v>
      </c>
      <c r="T15">
        <v>83141.870121</v>
      </c>
      <c r="U15">
        <v>0.8952</v>
      </c>
      <c r="V15">
        <f t="shared" si="14"/>
        <v>0.4476</v>
      </c>
      <c r="W15">
        <f t="shared" si="15"/>
        <v>-0.34910992214368758</v>
      </c>
      <c r="X15">
        <f t="shared" si="16"/>
        <v>0.99314372842756871</v>
      </c>
      <c r="Y15">
        <f t="shared" si="2"/>
        <v>-6.2945760636047791E-3</v>
      </c>
      <c r="Z15">
        <f t="shared" si="3"/>
        <v>1.7079225978721989E-2</v>
      </c>
      <c r="AA15" s="5">
        <f t="shared" si="17"/>
        <v>14.666648817307983</v>
      </c>
      <c r="AB15" s="8">
        <f t="shared" si="23"/>
        <v>1</v>
      </c>
      <c r="AC15" s="8">
        <f t="shared" si="18"/>
        <v>0</v>
      </c>
      <c r="AD15">
        <f t="shared" si="19"/>
        <v>0</v>
      </c>
      <c r="AE15">
        <f t="shared" si="20"/>
        <v>0</v>
      </c>
      <c r="AG15">
        <f t="shared" si="21"/>
        <v>1.0267766681140542</v>
      </c>
      <c r="AH15" s="9">
        <f t="shared" si="22"/>
        <v>1.0603551656305827</v>
      </c>
    </row>
    <row r="16" spans="1:34" x14ac:dyDescent="0.25">
      <c r="A16" s="1">
        <v>43374</v>
      </c>
      <c r="B16" s="2">
        <v>1290.0216213547001</v>
      </c>
      <c r="C16" s="2">
        <v>1681.9056341</v>
      </c>
      <c r="D16">
        <v>0.76700000000000002</v>
      </c>
      <c r="E16">
        <f t="shared" si="4"/>
        <v>1.0811953763744009</v>
      </c>
      <c r="F16">
        <f t="shared" si="5"/>
        <v>3.390417981305701E-2</v>
      </c>
      <c r="G16">
        <f t="shared" si="6"/>
        <v>1.4952882879601323E-2</v>
      </c>
      <c r="H16">
        <f t="shared" si="0"/>
        <v>-1.8239455917769119E-2</v>
      </c>
      <c r="I16">
        <f t="shared" si="1"/>
        <v>2.2861577323124244E-2</v>
      </c>
      <c r="J16">
        <f t="shared" si="7"/>
        <v>0.26866970533835532</v>
      </c>
      <c r="K16">
        <f t="shared" si="8"/>
        <v>1.0811953763744009</v>
      </c>
      <c r="L16">
        <f t="shared" si="9"/>
        <v>1.4952882879601323E-2</v>
      </c>
      <c r="M16">
        <f t="shared" si="10"/>
        <v>1.4952882879601325E-2</v>
      </c>
      <c r="N16">
        <f t="shared" si="11"/>
        <v>1.6166987832892891E-2</v>
      </c>
      <c r="P16">
        <f t="shared" si="12"/>
        <v>0.99999999999999989</v>
      </c>
      <c r="Q16">
        <f t="shared" si="13"/>
        <v>1</v>
      </c>
      <c r="R16" s="1">
        <v>43374</v>
      </c>
      <c r="S16">
        <v>81310.611455415594</v>
      </c>
      <c r="T16">
        <v>90304.988289000001</v>
      </c>
      <c r="U16">
        <v>0.90039999999999998</v>
      </c>
      <c r="V16">
        <f t="shared" si="14"/>
        <v>1.0058087578194816</v>
      </c>
      <c r="W16">
        <f t="shared" si="15"/>
        <v>2.5154128081887328E-3</v>
      </c>
      <c r="X16">
        <f t="shared" si="16"/>
        <v>0.98504711712039861</v>
      </c>
      <c r="Y16">
        <f t="shared" si="2"/>
        <v>-6.2945760636047791E-3</v>
      </c>
      <c r="Z16">
        <f t="shared" si="3"/>
        <v>1.7079225978721989E-2</v>
      </c>
      <c r="AA16">
        <f t="shared" si="17"/>
        <v>0</v>
      </c>
      <c r="AB16">
        <f t="shared" si="23"/>
        <v>1.0058087578194816</v>
      </c>
      <c r="AC16">
        <f t="shared" si="18"/>
        <v>0.98504711712039861</v>
      </c>
      <c r="AD16">
        <f t="shared" si="19"/>
        <v>0.98504711712039872</v>
      </c>
      <c r="AE16">
        <f t="shared" si="20"/>
        <v>0.99076901726452971</v>
      </c>
      <c r="AG16">
        <f t="shared" si="21"/>
        <v>1.0069360050974225</v>
      </c>
      <c r="AH16" s="9">
        <f t="shared" si="22"/>
        <v>1.0677097944644749</v>
      </c>
    </row>
    <row r="17" spans="1:34" x14ac:dyDescent="0.25">
      <c r="A17" s="1">
        <v>43405</v>
      </c>
      <c r="B17" s="2">
        <v>1400.8885268830202</v>
      </c>
      <c r="C17" s="2">
        <v>1782.7545519</v>
      </c>
      <c r="D17">
        <v>0.78580000000000005</v>
      </c>
      <c r="E17">
        <f t="shared" si="4"/>
        <v>1.0245110821382009</v>
      </c>
      <c r="F17">
        <f t="shared" si="5"/>
        <v>1.0516660526806379E-2</v>
      </c>
      <c r="G17">
        <f t="shared" si="6"/>
        <v>1.5617575474945021E-2</v>
      </c>
      <c r="H17">
        <f t="shared" si="0"/>
        <v>-1.8239455917769119E-2</v>
      </c>
      <c r="I17">
        <f t="shared" si="1"/>
        <v>2.2861577323124244E-2</v>
      </c>
      <c r="J17">
        <f t="shared" si="7"/>
        <v>0</v>
      </c>
      <c r="K17">
        <f t="shared" si="8"/>
        <v>1.0245110821382009</v>
      </c>
      <c r="L17">
        <f t="shared" si="9"/>
        <v>1.5617575474945021E-2</v>
      </c>
      <c r="M17">
        <f t="shared" si="10"/>
        <v>1.5617575474945021E-2</v>
      </c>
      <c r="N17">
        <f t="shared" si="11"/>
        <v>1.600037915021095E-2</v>
      </c>
      <c r="P17">
        <f t="shared" si="12"/>
        <v>1</v>
      </c>
      <c r="Q17">
        <f t="shared" si="13"/>
        <v>1</v>
      </c>
      <c r="R17" s="1">
        <v>43405</v>
      </c>
      <c r="S17">
        <v>82781.368985008288</v>
      </c>
      <c r="T17">
        <v>95557.392340999999</v>
      </c>
      <c r="U17">
        <v>0.86629999999999985</v>
      </c>
      <c r="V17">
        <f t="shared" si="14"/>
        <v>0.96212794313638372</v>
      </c>
      <c r="W17">
        <f t="shared" si="15"/>
        <v>-1.6767171929477315E-2</v>
      </c>
      <c r="X17">
        <f t="shared" si="16"/>
        <v>0.98438242452505509</v>
      </c>
      <c r="Y17">
        <f t="shared" si="2"/>
        <v>-6.2945760636047791E-3</v>
      </c>
      <c r="Z17">
        <f t="shared" si="3"/>
        <v>1.7079225978721989E-2</v>
      </c>
      <c r="AA17">
        <f t="shared" si="17"/>
        <v>0.44804845385907238</v>
      </c>
      <c r="AB17">
        <f t="shared" si="23"/>
        <v>0.96212794313638372</v>
      </c>
      <c r="AC17">
        <f t="shared" si="18"/>
        <v>0.98438242452505509</v>
      </c>
      <c r="AD17">
        <f t="shared" si="19"/>
        <v>0.98438242452505509</v>
      </c>
      <c r="AE17">
        <f t="shared" si="20"/>
        <v>0.94710183736789777</v>
      </c>
      <c r="AG17">
        <f t="shared" si="21"/>
        <v>0.96310221651810868</v>
      </c>
      <c r="AH17" s="9">
        <f t="shared" si="22"/>
        <v>1.02831366964683</v>
      </c>
    </row>
    <row r="18" spans="1:34" x14ac:dyDescent="0.25">
      <c r="A18" s="1">
        <v>43435</v>
      </c>
      <c r="B18" s="2">
        <v>1349.1667173992798</v>
      </c>
      <c r="C18" s="2">
        <v>1783.6683201999999</v>
      </c>
      <c r="D18">
        <v>0.75639999999999996</v>
      </c>
      <c r="E18">
        <f t="shared" si="4"/>
        <v>0.96258589972003039</v>
      </c>
      <c r="F18">
        <f t="shared" si="5"/>
        <v>-1.6560504302785269E-2</v>
      </c>
      <c r="G18">
        <f t="shared" si="6"/>
        <v>1.6641137554254056E-2</v>
      </c>
      <c r="H18">
        <f t="shared" si="0"/>
        <v>-1.8239455917769119E-2</v>
      </c>
      <c r="I18">
        <f t="shared" si="1"/>
        <v>2.2861577323124244E-2</v>
      </c>
      <c r="J18">
        <f t="shared" si="7"/>
        <v>0</v>
      </c>
      <c r="K18">
        <f t="shared" si="8"/>
        <v>0.96258589972003039</v>
      </c>
      <c r="L18">
        <f t="shared" si="9"/>
        <v>1.6641137554254056E-2</v>
      </c>
      <c r="M18">
        <f t="shared" si="10"/>
        <v>1.6641137554254056E-2</v>
      </c>
      <c r="N18">
        <f t="shared" si="11"/>
        <v>1.6018524365026425E-2</v>
      </c>
      <c r="P18">
        <f t="shared" si="12"/>
        <v>1</v>
      </c>
      <c r="Q18">
        <f t="shared" si="13"/>
        <v>1</v>
      </c>
      <c r="R18" s="1">
        <v>43435</v>
      </c>
      <c r="S18">
        <v>87950.253880803604</v>
      </c>
      <c r="T18">
        <v>96447.257243999993</v>
      </c>
      <c r="U18">
        <v>0.91190000000000015</v>
      </c>
      <c r="V18">
        <f t="shared" si="14"/>
        <v>1.0526376543922433</v>
      </c>
      <c r="W18">
        <f t="shared" si="15"/>
        <v>2.2278901309493674E-2</v>
      </c>
      <c r="X18">
        <f t="shared" si="16"/>
        <v>0.983358862445746</v>
      </c>
      <c r="Y18">
        <f t="shared" si="2"/>
        <v>-6.2945760636047791E-3</v>
      </c>
      <c r="Z18">
        <f t="shared" si="3"/>
        <v>1.7079225978721989E-2</v>
      </c>
      <c r="AA18">
        <f t="shared" si="17"/>
        <v>0.22245740429202671</v>
      </c>
      <c r="AB18">
        <f t="shared" si="23"/>
        <v>1.0526376543922433</v>
      </c>
      <c r="AC18">
        <f t="shared" si="18"/>
        <v>0.983358862445746</v>
      </c>
      <c r="AD18">
        <f t="shared" si="19"/>
        <v>0.983358862445746</v>
      </c>
      <c r="AE18">
        <f t="shared" si="20"/>
        <v>1.0351205663907148</v>
      </c>
      <c r="AG18">
        <f t="shared" si="21"/>
        <v>1.0511390907557412</v>
      </c>
      <c r="AH18" s="9">
        <f t="shared" si="22"/>
        <v>1.0809006957242686</v>
      </c>
    </row>
    <row r="19" spans="1:34" x14ac:dyDescent="0.25">
      <c r="A19" s="1">
        <v>43466</v>
      </c>
      <c r="B19" s="2">
        <v>3682.6116563999999</v>
      </c>
      <c r="C19" s="2">
        <v>1841.3058282</v>
      </c>
      <c r="D19">
        <v>2</v>
      </c>
      <c r="E19" s="5">
        <f t="shared" si="4"/>
        <v>2.6441036488630356</v>
      </c>
      <c r="F19">
        <f t="shared" si="5"/>
        <v>0.42227847549097913</v>
      </c>
      <c r="G19">
        <f t="shared" si="6"/>
        <v>1.5108347941805473E-2</v>
      </c>
      <c r="H19">
        <f t="shared" si="0"/>
        <v>-1.8239455917769119E-2</v>
      </c>
      <c r="I19">
        <f t="shared" si="1"/>
        <v>2.2861577323124244E-2</v>
      </c>
      <c r="J19" s="5">
        <f t="shared" si="7"/>
        <v>9.7179283991930419</v>
      </c>
      <c r="K19" s="6">
        <f t="shared" si="8"/>
        <v>1</v>
      </c>
      <c r="L19" s="6">
        <f t="shared" si="9"/>
        <v>0</v>
      </c>
      <c r="M19">
        <f t="shared" si="10"/>
        <v>0</v>
      </c>
      <c r="N19">
        <f t="shared" si="11"/>
        <v>0</v>
      </c>
      <c r="P19">
        <f t="shared" si="12"/>
        <v>0.98489165205819462</v>
      </c>
      <c r="Q19">
        <f t="shared" si="13"/>
        <v>1</v>
      </c>
      <c r="R19" s="1">
        <v>43466</v>
      </c>
      <c r="S19">
        <v>98442.579972133797</v>
      </c>
      <c r="T19">
        <v>106505.009166</v>
      </c>
      <c r="U19">
        <v>0.9242999999999999</v>
      </c>
      <c r="V19">
        <f t="shared" si="14"/>
        <v>1.0135979822348939</v>
      </c>
      <c r="W19">
        <f t="shared" si="15"/>
        <v>5.8657373281043789E-3</v>
      </c>
      <c r="X19">
        <f t="shared" si="16"/>
        <v>0.98489165205819462</v>
      </c>
      <c r="Y19">
        <f t="shared" si="2"/>
        <v>-6.2945760636047791E-3</v>
      </c>
      <c r="Z19">
        <f t="shared" si="3"/>
        <v>1.7079225978721989E-2</v>
      </c>
      <c r="AA19" s="5">
        <f t="shared" si="17"/>
        <v>0</v>
      </c>
      <c r="AB19">
        <f t="shared" si="23"/>
        <v>1.0135979822348939</v>
      </c>
      <c r="AC19" s="7">
        <f t="shared" si="18"/>
        <v>0.98489165205819462</v>
      </c>
      <c r="AD19">
        <f t="shared" si="19"/>
        <v>1</v>
      </c>
      <c r="AE19">
        <f t="shared" si="20"/>
        <v>1.0135979822348939</v>
      </c>
      <c r="AG19">
        <f t="shared" si="21"/>
        <v>1.0135979822348939</v>
      </c>
      <c r="AH19" s="9">
        <f t="shared" si="22"/>
        <v>1.0955987641824116</v>
      </c>
    </row>
    <row r="20" spans="1:34" x14ac:dyDescent="0.25">
      <c r="A20" s="1">
        <v>43497</v>
      </c>
      <c r="B20" s="2">
        <v>1524.0324628247502</v>
      </c>
      <c r="C20" s="2">
        <v>1841.7310729000001</v>
      </c>
      <c r="D20">
        <v>0.82750000000000001</v>
      </c>
      <c r="E20">
        <f t="shared" si="4"/>
        <v>0.41375000000000001</v>
      </c>
      <c r="F20">
        <f t="shared" si="5"/>
        <v>-0.38326199321622484</v>
      </c>
      <c r="G20">
        <f t="shared" si="6"/>
        <v>3.605977719772599E-2</v>
      </c>
      <c r="H20">
        <f t="shared" si="0"/>
        <v>-1.8239455917769119E-2</v>
      </c>
      <c r="I20">
        <f t="shared" si="1"/>
        <v>2.2861577323124244E-2</v>
      </c>
      <c r="J20" s="5">
        <f t="shared" si="7"/>
        <v>8.8811036734540671</v>
      </c>
      <c r="K20" s="6">
        <f t="shared" si="8"/>
        <v>1</v>
      </c>
      <c r="L20" s="6">
        <f t="shared" si="9"/>
        <v>0</v>
      </c>
      <c r="M20">
        <f t="shared" si="10"/>
        <v>0</v>
      </c>
      <c r="N20">
        <f t="shared" si="11"/>
        <v>0</v>
      </c>
      <c r="P20">
        <f t="shared" si="12"/>
        <v>0.96394022280227409</v>
      </c>
      <c r="Q20">
        <f t="shared" si="13"/>
        <v>1</v>
      </c>
      <c r="R20" s="1">
        <v>43497</v>
      </c>
      <c r="S20">
        <v>104659.79553360002</v>
      </c>
      <c r="T20">
        <v>114884.51760000001</v>
      </c>
      <c r="U20">
        <v>0.91100000000000003</v>
      </c>
      <c r="V20">
        <f t="shared" si="14"/>
        <v>0.98561073244617559</v>
      </c>
      <c r="W20">
        <f t="shared" si="15"/>
        <v>-6.2945760636047791E-3</v>
      </c>
      <c r="X20">
        <f t="shared" si="16"/>
        <v>0.96394022280227409</v>
      </c>
      <c r="Y20">
        <f t="shared" si="2"/>
        <v>-6.2945760636047791E-3</v>
      </c>
      <c r="Z20">
        <f t="shared" si="3"/>
        <v>1.7079225978721989E-2</v>
      </c>
      <c r="AA20" s="5">
        <f t="shared" si="17"/>
        <v>0</v>
      </c>
      <c r="AB20">
        <f t="shared" si="23"/>
        <v>0.98561073244617559</v>
      </c>
      <c r="AC20" s="7">
        <f t="shared" si="18"/>
        <v>0.96394022280227409</v>
      </c>
      <c r="AD20">
        <f t="shared" si="19"/>
        <v>1</v>
      </c>
      <c r="AE20">
        <f t="shared" si="20"/>
        <v>0.98561073244617559</v>
      </c>
      <c r="AG20">
        <f t="shared" si="21"/>
        <v>0.98561073244617559</v>
      </c>
      <c r="AH20" s="9">
        <f t="shared" si="22"/>
        <v>1.0798339004329516</v>
      </c>
    </row>
    <row r="21" spans="1:34" x14ac:dyDescent="0.25">
      <c r="A21" s="1">
        <v>43525</v>
      </c>
      <c r="B21" s="2">
        <v>1601.0972777887503</v>
      </c>
      <c r="C21" s="2">
        <v>1856.3446699000001</v>
      </c>
      <c r="D21">
        <v>0.86250000000000004</v>
      </c>
      <c r="E21">
        <f t="shared" si="4"/>
        <v>1.042296072507553</v>
      </c>
      <c r="F21">
        <f t="shared" si="5"/>
        <v>1.799110129755542E-2</v>
      </c>
      <c r="G21">
        <f t="shared" si="6"/>
        <v>1.4352773784686541E-2</v>
      </c>
      <c r="H21">
        <f t="shared" si="0"/>
        <v>-1.8239455917769119E-2</v>
      </c>
      <c r="I21">
        <f t="shared" si="1"/>
        <v>2.2861577323124244E-2</v>
      </c>
      <c r="J21">
        <f t="shared" si="7"/>
        <v>0</v>
      </c>
      <c r="K21">
        <f t="shared" si="8"/>
        <v>1.042296072507553</v>
      </c>
      <c r="L21">
        <f t="shared" si="9"/>
        <v>1.4352773784686541E-2</v>
      </c>
      <c r="M21">
        <f t="shared" si="10"/>
        <v>1.4352773784686541E-2</v>
      </c>
      <c r="N21">
        <f t="shared" si="11"/>
        <v>1.4959839745368148E-2</v>
      </c>
      <c r="P21">
        <f t="shared" si="12"/>
        <v>1</v>
      </c>
      <c r="Q21">
        <f t="shared" si="13"/>
        <v>1</v>
      </c>
      <c r="R21" s="1">
        <v>43525</v>
      </c>
      <c r="S21">
        <v>106211.206721568</v>
      </c>
      <c r="T21">
        <v>117386.39116</v>
      </c>
      <c r="U21">
        <v>0.90480000000000005</v>
      </c>
      <c r="V21">
        <f t="shared" si="14"/>
        <v>0.99319429198682763</v>
      </c>
      <c r="W21">
        <f t="shared" si="15"/>
        <v>-2.9657850555993835E-3</v>
      </c>
      <c r="X21">
        <f t="shared" si="16"/>
        <v>0.98564722621531353</v>
      </c>
      <c r="Y21">
        <f t="shared" si="2"/>
        <v>-6.2945760636047791E-3</v>
      </c>
      <c r="Z21">
        <f t="shared" si="3"/>
        <v>1.7079225978721989E-2</v>
      </c>
      <c r="AA21">
        <f t="shared" si="17"/>
        <v>0</v>
      </c>
      <c r="AB21">
        <f t="shared" si="23"/>
        <v>0.99319429198682763</v>
      </c>
      <c r="AC21">
        <f t="shared" si="18"/>
        <v>0.98564722621531353</v>
      </c>
      <c r="AD21">
        <f t="shared" si="19"/>
        <v>0.98564722621531353</v>
      </c>
      <c r="AE21">
        <f t="shared" si="20"/>
        <v>0.97893919898969883</v>
      </c>
      <c r="AG21">
        <f t="shared" si="21"/>
        <v>0.99389903873506702</v>
      </c>
      <c r="AH21" s="9">
        <f t="shared" si="22"/>
        <v>1.0732458756338485</v>
      </c>
    </row>
    <row r="22" spans="1:34" x14ac:dyDescent="0.25">
      <c r="A22" s="1">
        <v>43556</v>
      </c>
      <c r="B22" s="2">
        <v>1564.9640356515999</v>
      </c>
      <c r="C22" s="2">
        <v>1953.5189559999999</v>
      </c>
      <c r="D22">
        <v>0.80110000000000003</v>
      </c>
      <c r="E22">
        <f t="shared" si="4"/>
        <v>0.92881159420289849</v>
      </c>
      <c r="F22">
        <f t="shared" si="5"/>
        <v>-3.2072372008809288E-2</v>
      </c>
      <c r="G22">
        <f t="shared" si="6"/>
        <v>1.4850784357584112E-2</v>
      </c>
      <c r="H22">
        <f t="shared" si="0"/>
        <v>-1.8239455917769119E-2</v>
      </c>
      <c r="I22">
        <f t="shared" si="1"/>
        <v>2.2861577323124244E-2</v>
      </c>
      <c r="J22">
        <f t="shared" si="7"/>
        <v>0.33655884050323936</v>
      </c>
      <c r="K22">
        <f t="shared" si="8"/>
        <v>0.92881159420289849</v>
      </c>
      <c r="L22">
        <f t="shared" si="9"/>
        <v>1.4850784357584112E-2</v>
      </c>
      <c r="M22">
        <f t="shared" si="10"/>
        <v>1.4850784357584112E-2</v>
      </c>
      <c r="N22">
        <f t="shared" si="11"/>
        <v>1.3793580694331167E-2</v>
      </c>
      <c r="P22">
        <f t="shared" si="12"/>
        <v>1</v>
      </c>
      <c r="Q22">
        <f t="shared" si="13"/>
        <v>1</v>
      </c>
      <c r="R22" s="1">
        <v>43556</v>
      </c>
      <c r="S22">
        <v>113020.4411625409</v>
      </c>
      <c r="T22">
        <v>123776.630339</v>
      </c>
      <c r="U22">
        <v>0.91310000000000002</v>
      </c>
      <c r="V22">
        <f t="shared" si="14"/>
        <v>1.0091732979664014</v>
      </c>
      <c r="W22">
        <f t="shared" si="15"/>
        <v>3.9657508633090706E-3</v>
      </c>
      <c r="X22">
        <f t="shared" si="16"/>
        <v>0.98514921564241587</v>
      </c>
      <c r="Y22">
        <f t="shared" si="2"/>
        <v>-6.2945760636047791E-3</v>
      </c>
      <c r="Z22">
        <f t="shared" si="3"/>
        <v>1.7079225978721989E-2</v>
      </c>
      <c r="AA22">
        <f t="shared" si="17"/>
        <v>0</v>
      </c>
      <c r="AB22">
        <f t="shared" si="23"/>
        <v>1.0091732979664014</v>
      </c>
      <c r="AC22">
        <f t="shared" si="18"/>
        <v>0.98514921564241587</v>
      </c>
      <c r="AD22">
        <f t="shared" si="19"/>
        <v>0.98514921564241587</v>
      </c>
      <c r="AE22">
        <f t="shared" si="20"/>
        <v>0.99418628293887035</v>
      </c>
      <c r="AG22">
        <f t="shared" si="21"/>
        <v>1.0079798636332016</v>
      </c>
      <c r="AH22" s="9">
        <f t="shared" si="22"/>
        <v>1.0818102313663027</v>
      </c>
    </row>
    <row r="23" spans="1:34" x14ac:dyDescent="0.25">
      <c r="A23" s="1">
        <v>43586</v>
      </c>
      <c r="B23" s="2">
        <v>1600.71299541335</v>
      </c>
      <c r="C23" s="2">
        <v>1993.6642115</v>
      </c>
      <c r="D23">
        <v>0.80289999999999995</v>
      </c>
      <c r="E23">
        <f t="shared" si="4"/>
        <v>1.0022469104980651</v>
      </c>
      <c r="F23">
        <f t="shared" si="5"/>
        <v>9.7472617902202743E-4</v>
      </c>
      <c r="G23">
        <f t="shared" si="6"/>
        <v>1.3657620994093985E-2</v>
      </c>
      <c r="H23">
        <f t="shared" si="0"/>
        <v>-1.8239455917769119E-2</v>
      </c>
      <c r="I23">
        <f t="shared" si="1"/>
        <v>2.2861577323124244E-2</v>
      </c>
      <c r="J23">
        <f t="shared" si="7"/>
        <v>0</v>
      </c>
      <c r="K23">
        <f t="shared" si="8"/>
        <v>1.0022469104980651</v>
      </c>
      <c r="L23">
        <f t="shared" si="9"/>
        <v>1.3657620994093985E-2</v>
      </c>
      <c r="M23">
        <f t="shared" si="10"/>
        <v>1.3657620994093986E-2</v>
      </c>
      <c r="N23">
        <f t="shared" si="11"/>
        <v>1.3688308446084211E-2</v>
      </c>
      <c r="P23">
        <f t="shared" si="12"/>
        <v>0.99999999999999989</v>
      </c>
      <c r="Q23">
        <f t="shared" si="13"/>
        <v>1</v>
      </c>
      <c r="R23" s="1">
        <v>43586</v>
      </c>
      <c r="S23">
        <v>122727.49233697981</v>
      </c>
      <c r="T23">
        <v>135326.378142</v>
      </c>
      <c r="U23">
        <v>0.90690000000000004</v>
      </c>
      <c r="V23">
        <f t="shared" si="14"/>
        <v>0.9932099441463148</v>
      </c>
      <c r="W23">
        <f t="shared" si="15"/>
        <v>-2.9589408832283817E-3</v>
      </c>
      <c r="X23">
        <f t="shared" si="16"/>
        <v>0.98634237900590593</v>
      </c>
      <c r="Y23">
        <f t="shared" si="2"/>
        <v>-6.2945760636047791E-3</v>
      </c>
      <c r="Z23">
        <f t="shared" si="3"/>
        <v>1.7079225978721989E-2</v>
      </c>
      <c r="AA23">
        <f t="shared" si="17"/>
        <v>0</v>
      </c>
      <c r="AB23">
        <f t="shared" si="23"/>
        <v>0.9932099441463148</v>
      </c>
      <c r="AC23">
        <f t="shared" si="18"/>
        <v>0.98634237900590593</v>
      </c>
      <c r="AD23">
        <f t="shared" si="19"/>
        <v>0.98634237900590604</v>
      </c>
      <c r="AE23">
        <f t="shared" si="20"/>
        <v>0.97964505916159916</v>
      </c>
      <c r="AG23">
        <f t="shared" si="21"/>
        <v>0.99333336760768343</v>
      </c>
      <c r="AH23" s="9">
        <f t="shared" si="22"/>
        <v>1.0745982002355365</v>
      </c>
    </row>
    <row r="24" spans="1:34" x14ac:dyDescent="0.25">
      <c r="A24" s="1">
        <v>43617</v>
      </c>
      <c r="B24" s="2">
        <v>1830.3171585630898</v>
      </c>
      <c r="C24" s="2">
        <v>2145.9926820999999</v>
      </c>
      <c r="D24">
        <v>0.85289999999999999</v>
      </c>
      <c r="E24">
        <f t="shared" si="4"/>
        <v>1.062274255822643</v>
      </c>
      <c r="F24">
        <f t="shared" si="5"/>
        <v>2.6236656494580107E-2</v>
      </c>
      <c r="G24">
        <f t="shared" si="6"/>
        <v>1.2874898267322542E-2</v>
      </c>
      <c r="H24">
        <f t="shared" si="0"/>
        <v>-1.8239455917769119E-2</v>
      </c>
      <c r="I24">
        <f t="shared" si="1"/>
        <v>2.2861577323124244E-2</v>
      </c>
      <c r="J24">
        <f t="shared" si="7"/>
        <v>8.2116650247562067E-2</v>
      </c>
      <c r="K24">
        <f t="shared" si="8"/>
        <v>1.062274255822643</v>
      </c>
      <c r="L24">
        <f t="shared" si="9"/>
        <v>1.2874898267322542E-2</v>
      </c>
      <c r="M24">
        <f t="shared" si="10"/>
        <v>1.2874898267322542E-2</v>
      </c>
      <c r="N24">
        <f t="shared" si="11"/>
        <v>1.367667297571229E-2</v>
      </c>
      <c r="P24">
        <f t="shared" si="12"/>
        <v>1</v>
      </c>
      <c r="Q24">
        <f t="shared" si="13"/>
        <v>1</v>
      </c>
      <c r="R24" s="1">
        <v>43617</v>
      </c>
      <c r="S24">
        <v>129641.44394770519</v>
      </c>
      <c r="T24">
        <v>138476.22724599999</v>
      </c>
      <c r="U24">
        <v>0.93620000000000003</v>
      </c>
      <c r="V24">
        <f t="shared" si="14"/>
        <v>1.032307861947293</v>
      </c>
      <c r="W24">
        <f t="shared" si="15"/>
        <v>1.3809234893943765E-2</v>
      </c>
      <c r="X24">
        <f t="shared" si="16"/>
        <v>0.98712510173267742</v>
      </c>
      <c r="Y24">
        <f t="shared" si="2"/>
        <v>-6.2945760636047791E-3</v>
      </c>
      <c r="Z24">
        <f t="shared" si="3"/>
        <v>1.7079225978721989E-2</v>
      </c>
      <c r="AA24">
        <f t="shared" si="17"/>
        <v>0</v>
      </c>
      <c r="AB24">
        <f t="shared" si="23"/>
        <v>1.032307861947293</v>
      </c>
      <c r="AC24">
        <f t="shared" si="18"/>
        <v>0.98712510173267742</v>
      </c>
      <c r="AD24">
        <f t="shared" si="19"/>
        <v>0.98712510173267742</v>
      </c>
      <c r="AE24">
        <f t="shared" si="20"/>
        <v>1.0190170032441643</v>
      </c>
      <c r="AG24">
        <f t="shared" si="21"/>
        <v>1.0326936762198766</v>
      </c>
      <c r="AH24" s="9">
        <f t="shared" si="22"/>
        <v>1.1097307658604993</v>
      </c>
    </row>
    <row r="25" spans="1:34" x14ac:dyDescent="0.25">
      <c r="A25" s="1">
        <v>43647</v>
      </c>
      <c r="B25" s="2">
        <v>2180.3722323245001</v>
      </c>
      <c r="C25" s="2">
        <v>2425.3306255000002</v>
      </c>
      <c r="D25">
        <v>0.89900000000000002</v>
      </c>
      <c r="E25">
        <f t="shared" si="4"/>
        <v>1.0540508852151484</v>
      </c>
      <c r="F25">
        <f t="shared" si="5"/>
        <v>2.2861577323124244E-2</v>
      </c>
      <c r="G25">
        <f t="shared" si="6"/>
        <v>1.3921751280745753E-2</v>
      </c>
      <c r="H25">
        <f t="shared" si="0"/>
        <v>-1.8239455917769119E-2</v>
      </c>
      <c r="I25">
        <f t="shared" si="1"/>
        <v>2.2861577323124244E-2</v>
      </c>
      <c r="J25">
        <f t="shared" si="7"/>
        <v>0</v>
      </c>
      <c r="K25">
        <f t="shared" si="8"/>
        <v>1.0540508852151484</v>
      </c>
      <c r="L25">
        <f t="shared" si="9"/>
        <v>1.3921751280745753E-2</v>
      </c>
      <c r="M25">
        <f t="shared" si="10"/>
        <v>1.3921751280745753E-2</v>
      </c>
      <c r="N25">
        <f t="shared" si="11"/>
        <v>1.4674234261215188E-2</v>
      </c>
      <c r="P25">
        <f t="shared" si="12"/>
        <v>1</v>
      </c>
      <c r="Q25">
        <f t="shared" si="13"/>
        <v>1</v>
      </c>
      <c r="R25" s="1">
        <v>43647</v>
      </c>
      <c r="S25">
        <v>147711.64546195199</v>
      </c>
      <c r="T25">
        <v>152515.89619199999</v>
      </c>
      <c r="U25">
        <v>0.96850000000000003</v>
      </c>
      <c r="V25">
        <f t="shared" si="14"/>
        <v>1.0345011749626147</v>
      </c>
      <c r="W25">
        <f t="shared" si="15"/>
        <v>1.4730988263706262E-2</v>
      </c>
      <c r="X25">
        <f t="shared" si="16"/>
        <v>0.98607824871925431</v>
      </c>
      <c r="Y25">
        <f t="shared" si="2"/>
        <v>-6.2945760636047791E-3</v>
      </c>
      <c r="Z25">
        <f t="shared" si="3"/>
        <v>1.7079225978721989E-2</v>
      </c>
      <c r="AA25">
        <f t="shared" si="17"/>
        <v>0</v>
      </c>
      <c r="AB25">
        <f t="shared" si="23"/>
        <v>1.0345011749626147</v>
      </c>
      <c r="AC25">
        <f t="shared" si="18"/>
        <v>0.98607824871925431</v>
      </c>
      <c r="AD25">
        <f t="shared" si="19"/>
        <v>0.98607824871925431</v>
      </c>
      <c r="AE25">
        <f t="shared" si="20"/>
        <v>1.0200991069051459</v>
      </c>
      <c r="AG25">
        <f t="shared" si="21"/>
        <v>1.0347733411663611</v>
      </c>
      <c r="AH25" s="9">
        <f t="shared" si="22"/>
        <v>1.1483198123845737</v>
      </c>
    </row>
    <row r="26" spans="1:34" x14ac:dyDescent="0.25">
      <c r="A26" s="1">
        <v>43678</v>
      </c>
      <c r="B26" s="2">
        <v>2306.6392637577901</v>
      </c>
      <c r="C26" s="2">
        <v>2474.6693098999999</v>
      </c>
      <c r="D26">
        <v>0.93210000000000004</v>
      </c>
      <c r="E26">
        <f t="shared" si="4"/>
        <v>1.0368186874304783</v>
      </c>
      <c r="F26">
        <f t="shared" si="5"/>
        <v>1.5702816241408134E-2</v>
      </c>
      <c r="G26">
        <f t="shared" si="6"/>
        <v>1.454628649253119E-2</v>
      </c>
      <c r="H26">
        <f t="shared" si="0"/>
        <v>-1.8239455917769119E-2</v>
      </c>
      <c r="I26">
        <f t="shared" si="1"/>
        <v>2.2861577323124244E-2</v>
      </c>
      <c r="J26">
        <f t="shared" si="7"/>
        <v>0</v>
      </c>
      <c r="K26">
        <f t="shared" si="8"/>
        <v>1.0368186874304783</v>
      </c>
      <c r="L26">
        <f t="shared" si="9"/>
        <v>1.454628649253119E-2</v>
      </c>
      <c r="M26">
        <f t="shared" si="10"/>
        <v>1.454628649253119E-2</v>
      </c>
      <c r="N26">
        <f t="shared" si="11"/>
        <v>1.5081861668173885E-2</v>
      </c>
      <c r="P26">
        <f t="shared" si="12"/>
        <v>1</v>
      </c>
      <c r="Q26">
        <f t="shared" si="13"/>
        <v>1</v>
      </c>
      <c r="R26" s="1">
        <v>43678</v>
      </c>
      <c r="S26">
        <v>152193.346648292</v>
      </c>
      <c r="T26">
        <v>147832.29397599999</v>
      </c>
      <c r="U26">
        <v>1.0295000000000001</v>
      </c>
      <c r="V26">
        <f t="shared" si="14"/>
        <v>1.0629839958699019</v>
      </c>
      <c r="W26">
        <f t="shared" si="15"/>
        <v>2.6526725898920557E-2</v>
      </c>
      <c r="X26">
        <f t="shared" si="16"/>
        <v>0.9854537135074688</v>
      </c>
      <c r="Y26">
        <f t="shared" si="2"/>
        <v>-6.2945760636047791E-3</v>
      </c>
      <c r="Z26">
        <f t="shared" si="3"/>
        <v>1.7079225978721989E-2</v>
      </c>
      <c r="AA26">
        <f t="shared" si="17"/>
        <v>0.40419183422065591</v>
      </c>
      <c r="AB26">
        <f t="shared" si="23"/>
        <v>1.0629839958699019</v>
      </c>
      <c r="AC26">
        <f t="shared" si="18"/>
        <v>0.9854537135074688</v>
      </c>
      <c r="AD26">
        <f t="shared" si="19"/>
        <v>0.9854537135074688</v>
      </c>
      <c r="AE26">
        <f t="shared" si="20"/>
        <v>1.0475215261290027</v>
      </c>
      <c r="AG26">
        <f t="shared" si="21"/>
        <v>1.0626033877971766</v>
      </c>
      <c r="AH26" s="9">
        <f t="shared" si="22"/>
        <v>1.2202085229144661</v>
      </c>
    </row>
    <row r="27" spans="1:34" x14ac:dyDescent="0.25">
      <c r="A27" s="1">
        <v>43709</v>
      </c>
      <c r="B27" s="2">
        <v>2407.0959923399996</v>
      </c>
      <c r="C27" s="2">
        <v>2468.8164023999998</v>
      </c>
      <c r="D27">
        <v>0.97499999999999998</v>
      </c>
      <c r="E27">
        <f t="shared" si="4"/>
        <v>1.0460251046025104</v>
      </c>
      <c r="F27">
        <f t="shared" si="5"/>
        <v>1.9542107723899905E-2</v>
      </c>
      <c r="G27">
        <f t="shared" si="6"/>
        <v>1.4929705333894728E-2</v>
      </c>
      <c r="H27">
        <f t="shared" si="0"/>
        <v>-1.8239455917769119E-2</v>
      </c>
      <c r="I27">
        <f t="shared" si="1"/>
        <v>2.2861577323124244E-2</v>
      </c>
      <c r="J27">
        <f t="shared" si="7"/>
        <v>0</v>
      </c>
      <c r="K27">
        <f t="shared" si="8"/>
        <v>1.0460251046025104</v>
      </c>
      <c r="L27">
        <f t="shared" si="9"/>
        <v>1.4929705333894728E-2</v>
      </c>
      <c r="M27">
        <f t="shared" si="10"/>
        <v>1.4929705333894729E-2</v>
      </c>
      <c r="N27">
        <f t="shared" si="11"/>
        <v>1.5616846583571892E-2</v>
      </c>
      <c r="P27">
        <f t="shared" si="12"/>
        <v>0.99999999999999989</v>
      </c>
      <c r="Q27">
        <f t="shared" si="13"/>
        <v>1</v>
      </c>
      <c r="R27" s="1">
        <v>43709</v>
      </c>
      <c r="S27">
        <v>134502.10949736601</v>
      </c>
      <c r="T27">
        <v>141969.71659</v>
      </c>
      <c r="U27">
        <v>0.94740000000000013</v>
      </c>
      <c r="V27">
        <f t="shared" si="14"/>
        <v>0.92025254978144733</v>
      </c>
      <c r="W27">
        <f t="shared" si="15"/>
        <v>-3.6092970562112303E-2</v>
      </c>
      <c r="X27">
        <f t="shared" si="16"/>
        <v>0.98507029466610518</v>
      </c>
      <c r="Y27">
        <f t="shared" si="2"/>
        <v>-6.2945760636047791E-3</v>
      </c>
      <c r="Z27">
        <f t="shared" si="3"/>
        <v>1.7079225978721989E-2</v>
      </c>
      <c r="AA27">
        <f t="shared" si="17"/>
        <v>1.2748629617272662</v>
      </c>
      <c r="AB27">
        <f t="shared" si="23"/>
        <v>0.92025254978144733</v>
      </c>
      <c r="AC27">
        <f t="shared" si="18"/>
        <v>0.98507029466610518</v>
      </c>
      <c r="AD27">
        <f t="shared" si="19"/>
        <v>0.9850702946661053</v>
      </c>
      <c r="AE27">
        <f t="shared" si="20"/>
        <v>0.90651345038044506</v>
      </c>
      <c r="AG27">
        <f t="shared" si="21"/>
        <v>0.92213029696401694</v>
      </c>
      <c r="AH27" s="9">
        <f t="shared" si="22"/>
        <v>1.1251912475931412</v>
      </c>
    </row>
    <row r="28" spans="1:34" x14ac:dyDescent="0.25">
      <c r="A28" s="1">
        <v>43739</v>
      </c>
      <c r="B28" s="2">
        <v>2404.9718955987801</v>
      </c>
      <c r="C28" s="2">
        <v>2572.4375822000002</v>
      </c>
      <c r="D28">
        <v>0.93489999999999995</v>
      </c>
      <c r="E28">
        <f t="shared" si="4"/>
        <v>0.95887179487179486</v>
      </c>
      <c r="F28">
        <f t="shared" si="5"/>
        <v>-1.8239455917769119E-2</v>
      </c>
      <c r="G28">
        <f t="shared" si="6"/>
        <v>1.7581695721117785E-2</v>
      </c>
      <c r="H28">
        <f t="shared" si="0"/>
        <v>-1.8239455917769119E-2</v>
      </c>
      <c r="I28">
        <f t="shared" si="1"/>
        <v>2.2861577323124244E-2</v>
      </c>
      <c r="J28">
        <f t="shared" si="7"/>
        <v>0</v>
      </c>
      <c r="K28">
        <f t="shared" si="8"/>
        <v>0.95887179487179486</v>
      </c>
      <c r="L28">
        <f t="shared" si="9"/>
        <v>1.7581695721117785E-2</v>
      </c>
      <c r="M28">
        <f t="shared" si="10"/>
        <v>1.7581695721117788E-2</v>
      </c>
      <c r="N28">
        <f t="shared" si="11"/>
        <v>1.6858592132997969E-2</v>
      </c>
      <c r="P28">
        <f t="shared" si="12"/>
        <v>0.99999999999999989</v>
      </c>
      <c r="Q28">
        <f t="shared" si="13"/>
        <v>1</v>
      </c>
      <c r="R28" s="1">
        <v>43739</v>
      </c>
      <c r="S28">
        <v>151086.46804125002</v>
      </c>
      <c r="T28">
        <v>143891.87432500001</v>
      </c>
      <c r="U28">
        <v>1.05</v>
      </c>
      <c r="V28">
        <f t="shared" si="14"/>
        <v>1.1082963901203293</v>
      </c>
      <c r="W28">
        <f t="shared" si="15"/>
        <v>4.4655918678000207E-2</v>
      </c>
      <c r="X28">
        <f t="shared" si="16"/>
        <v>0.9824183042788821</v>
      </c>
      <c r="Y28">
        <f t="shared" si="2"/>
        <v>-6.2945760636047791E-3</v>
      </c>
      <c r="Z28">
        <f t="shared" si="3"/>
        <v>1.7079225978721989E-2</v>
      </c>
      <c r="AA28">
        <f t="shared" si="17"/>
        <v>1.1798120241345671</v>
      </c>
      <c r="AB28">
        <f t="shared" si="23"/>
        <v>1.1082963901203293</v>
      </c>
      <c r="AC28">
        <f t="shared" si="18"/>
        <v>0.9824183042788821</v>
      </c>
      <c r="AD28">
        <f t="shared" si="19"/>
        <v>0.98241830427888222</v>
      </c>
      <c r="AE28">
        <f t="shared" si="20"/>
        <v>1.0888106602204204</v>
      </c>
      <c r="AG28">
        <f t="shared" si="21"/>
        <v>1.1056692523534184</v>
      </c>
      <c r="AH28" s="9">
        <f t="shared" si="22"/>
        <v>1.2440893654809184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13</v>
      </c>
    </row>
    <row r="31" spans="1:34" s="3" customFormat="1" x14ac:dyDescent="0.25">
      <c r="B31" s="3" t="s">
        <v>14</v>
      </c>
      <c r="T31" s="3" t="s">
        <v>15</v>
      </c>
    </row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">
        <v>43101</v>
      </c>
      <c r="B34" s="2">
        <v>792.66767286000004</v>
      </c>
      <c r="C34" s="2">
        <v>1132.3823898000001</v>
      </c>
      <c r="D34">
        <f>B34/C34</f>
        <v>0.7</v>
      </c>
      <c r="R34" s="1">
        <v>43101</v>
      </c>
      <c r="S34">
        <v>33991.116808949999</v>
      </c>
      <c r="T34">
        <v>39989.549186999997</v>
      </c>
      <c r="U34">
        <f>S34/T34</f>
        <v>0.85000000000000009</v>
      </c>
      <c r="AH34" s="10">
        <v>1</v>
      </c>
    </row>
    <row r="35" spans="1:34" x14ac:dyDescent="0.25">
      <c r="A35" s="1">
        <v>43132</v>
      </c>
      <c r="B35" s="2">
        <v>850.14876508517</v>
      </c>
      <c r="C35" s="2">
        <v>1109.4202859</v>
      </c>
      <c r="D35">
        <f t="shared" ref="D35:D55" si="24">B35/C35</f>
        <v>0.76629999999999998</v>
      </c>
      <c r="E35">
        <f>D34/D35</f>
        <v>0.91348036017225631</v>
      </c>
      <c r="F35">
        <f>LOG(E35)</f>
        <v>-3.9300785542429439E-2</v>
      </c>
      <c r="G35">
        <f>B35/(B35+S35)</f>
        <v>1.7875511857813456E-2</v>
      </c>
      <c r="H35">
        <f>QUARTILE($F$35:$F$55,1)</f>
        <v>-2.2861577323124188E-2</v>
      </c>
      <c r="I35">
        <f>QUARTILE($F$35:$F$55,3)</f>
        <v>1.8239455917769168E-2</v>
      </c>
      <c r="J35">
        <f>IF(F35&lt;H35, (H35-F35)/(I35-H35), IF(F35&gt;I35, (F35-I35)/(I35-H35), 0))</f>
        <v>0.39997068012755232</v>
      </c>
      <c r="K35">
        <f>IF(J35&gt;1.5,1,E35)</f>
        <v>0.91348036017225631</v>
      </c>
      <c r="L35">
        <f>IF(J35&gt;1.5,0,G35)</f>
        <v>1.7875511857813456E-2</v>
      </c>
      <c r="M35">
        <f>L35/P35</f>
        <v>1.7875511857813456E-2</v>
      </c>
      <c r="N35">
        <f>M35*K35</f>
        <v>1.6328929010138875E-2</v>
      </c>
      <c r="P35">
        <f>L35+AC35</f>
        <v>1</v>
      </c>
      <c r="Q35">
        <f>M35+AD35</f>
        <v>1</v>
      </c>
      <c r="R35" s="1">
        <v>43132</v>
      </c>
      <c r="S35">
        <v>46709.259426830002</v>
      </c>
      <c r="T35">
        <v>51328.856512999999</v>
      </c>
      <c r="U35">
        <f t="shared" ref="U35:U55" si="25">S35/T35</f>
        <v>0.91</v>
      </c>
      <c r="V35">
        <f>U34/U35</f>
        <v>0.93406593406593408</v>
      </c>
      <c r="W35">
        <f>LOG(V35)</f>
        <v>-2.962246660680086E-2</v>
      </c>
      <c r="X35">
        <f>S35/(S35+B35)</f>
        <v>0.98212448814218656</v>
      </c>
      <c r="Y35">
        <f>QUARTILE($W$35:$W$55,1)</f>
        <v>-1.7079225978721944E-2</v>
      </c>
      <c r="Z35">
        <f>QUARTILE($W$35:$W$55,3)</f>
        <v>6.2945760636047713E-3</v>
      </c>
      <c r="AA35">
        <f>IF(W35&lt;Y35, (Y35-W35)/(Z35-Y35), IF(W35&gt;Z35, (W35-Z35)/(Z35-Y35), 0))</f>
        <v>0.53663672710861698</v>
      </c>
      <c r="AB35">
        <f>IF(AA35&gt;1.5,1,V35)</f>
        <v>0.93406593406593408</v>
      </c>
      <c r="AC35">
        <f>IF(AA35&gt;1.5,0,X35)</f>
        <v>0.98212448814218656</v>
      </c>
      <c r="AD35">
        <f>AC35/P35</f>
        <v>0.98212448814218656</v>
      </c>
      <c r="AE35">
        <f>AD35*AB35</f>
        <v>0.91736902738555892</v>
      </c>
      <c r="AG35">
        <f>AE35+N35</f>
        <v>0.93369795639569775</v>
      </c>
      <c r="AH35" s="10">
        <f>AH34/AG35</f>
        <v>1.0710101624943513</v>
      </c>
    </row>
    <row r="36" spans="1:34" x14ac:dyDescent="0.25">
      <c r="A36" s="1">
        <v>43160</v>
      </c>
      <c r="B36" s="2">
        <v>825.49413043135996</v>
      </c>
      <c r="C36" s="2">
        <v>1154.8602831999999</v>
      </c>
      <c r="D36">
        <f t="shared" si="24"/>
        <v>0.71479999999999999</v>
      </c>
      <c r="E36">
        <f t="shared" ref="E36:E55" si="26">D35/D36</f>
        <v>1.0720481253497482</v>
      </c>
      <c r="F36">
        <f t="shared" ref="F36:F55" si="27">LOG(E36)</f>
        <v>3.0214281723079679E-2</v>
      </c>
      <c r="G36">
        <f t="shared" ref="G36:G55" si="28">B36/(B36+S36)</f>
        <v>1.4912606237679612E-2</v>
      </c>
      <c r="H36">
        <f t="shared" ref="H36:H55" si="29">QUARTILE($F$35:$F$55,1)</f>
        <v>-2.2861577323124188E-2</v>
      </c>
      <c r="I36">
        <f t="shared" ref="I36:I55" si="30">QUARTILE($F$35:$F$55,3)</f>
        <v>1.8239455917769168E-2</v>
      </c>
      <c r="J36">
        <f>IF(F36&lt;H36, (H36-F36)/(I36-H36), IF(F36&gt;I36, (F36-I36)/(I36-H36), 0))</f>
        <v>0.291350967629597</v>
      </c>
      <c r="K36">
        <f t="shared" ref="K36:K55" si="31">IF(J36&gt;1.5,1,E36)</f>
        <v>1.0720481253497482</v>
      </c>
      <c r="L36">
        <f t="shared" ref="L36:L55" si="32">IF(J36&gt;1.5,0,G36)</f>
        <v>1.4912606237679612E-2</v>
      </c>
      <c r="M36">
        <f t="shared" ref="M36:M55" si="33">L36/P36</f>
        <v>1.4912606237679612E-2</v>
      </c>
      <c r="N36">
        <f t="shared" ref="N36:N55" si="34">M36*K36</f>
        <v>1.598703156118339E-2</v>
      </c>
      <c r="P36">
        <f t="shared" ref="P36:P55" si="35">L36+AC36</f>
        <v>1</v>
      </c>
      <c r="Q36">
        <f t="shared" ref="Q36:Q55" si="36">M36+AD36</f>
        <v>1</v>
      </c>
      <c r="R36" s="1">
        <v>43160</v>
      </c>
      <c r="S36">
        <v>54529.9626739995</v>
      </c>
      <c r="T36">
        <v>57612.216243000003</v>
      </c>
      <c r="U36">
        <f t="shared" si="25"/>
        <v>0.94650000000000001</v>
      </c>
      <c r="V36">
        <f t="shared" ref="V36:V55" si="37">U35/U36</f>
        <v>0.96143687268885369</v>
      </c>
      <c r="W36">
        <f>LOG(V36)</f>
        <v>-1.7079225978721944E-2</v>
      </c>
      <c r="X36">
        <f t="shared" ref="X36:X55" si="38">S36/(S36+B36)</f>
        <v>0.98508739376232035</v>
      </c>
      <c r="Y36">
        <f t="shared" ref="Y36:Y55" si="39">QUARTILE($W$35:$W$55,1)</f>
        <v>-1.7079225978721944E-2</v>
      </c>
      <c r="Z36">
        <f t="shared" ref="Z36:Z55" si="40">QUARTILE($W$35:$W$55,3)</f>
        <v>6.2945760636047713E-3</v>
      </c>
      <c r="AA36">
        <f t="shared" ref="AA36:AA55" si="41">IF(W36&lt;Y36, (Y36-W36)/(Z36-Y36), IF(W36&gt;Z36, (W36-Z36)/(Z36-Y36), 0))</f>
        <v>0</v>
      </c>
      <c r="AB36">
        <f>IF(AA36&gt;1.5,1,V36)</f>
        <v>0.96143687268885369</v>
      </c>
      <c r="AC36">
        <f t="shared" ref="AC36:AC55" si="42">IF(AA36&gt;1.5,0,X36)</f>
        <v>0.98508739376232035</v>
      </c>
      <c r="AD36">
        <f t="shared" ref="AD36:AD55" si="43">AC36/P36</f>
        <v>0.98508739376232035</v>
      </c>
      <c r="AE36">
        <f t="shared" ref="AE36:AE55" si="44">AD36*AB36</f>
        <v>0.94709934318405864</v>
      </c>
      <c r="AG36">
        <f t="shared" ref="AG36:AG55" si="45">AE36+N36</f>
        <v>0.96308637474524206</v>
      </c>
      <c r="AH36" s="10">
        <f t="shared" ref="AH36:AH55" si="46">AH35/AG36</f>
        <v>1.1120603411897063</v>
      </c>
    </row>
    <row r="37" spans="1:34" x14ac:dyDescent="0.25">
      <c r="A37" s="1">
        <v>43191</v>
      </c>
      <c r="B37" s="2">
        <v>912.74186951243996</v>
      </c>
      <c r="C37" s="2">
        <v>1259.1279755999999</v>
      </c>
      <c r="D37">
        <f t="shared" si="24"/>
        <v>0.72489999999999999</v>
      </c>
      <c r="E37">
        <f t="shared" si="26"/>
        <v>0.98606704373016973</v>
      </c>
      <c r="F37">
        <f t="shared" si="27"/>
        <v>-6.0935559186282504E-3</v>
      </c>
      <c r="G37">
        <f t="shared" si="28"/>
        <v>1.5516600000652941E-2</v>
      </c>
      <c r="H37">
        <f t="shared" si="29"/>
        <v>-2.2861577323124188E-2</v>
      </c>
      <c r="I37">
        <f t="shared" si="30"/>
        <v>1.8239455917769168E-2</v>
      </c>
      <c r="J37">
        <f t="shared" ref="J37:J55" si="47">IF(F37&lt;H37, (H37-F37)/(I37-H37), IF(F37&gt;I37, (F37-I37)/(I37-H37), 0))</f>
        <v>0</v>
      </c>
      <c r="K37">
        <f t="shared" si="31"/>
        <v>0.98606704373016973</v>
      </c>
      <c r="L37">
        <f t="shared" si="32"/>
        <v>1.5516600000652941E-2</v>
      </c>
      <c r="M37">
        <f t="shared" si="33"/>
        <v>1.5516600000652943E-2</v>
      </c>
      <c r="N37">
        <f t="shared" si="34"/>
        <v>1.5300407891387398E-2</v>
      </c>
      <c r="P37">
        <f t="shared" si="35"/>
        <v>0.99999999999999989</v>
      </c>
      <c r="Q37">
        <f t="shared" si="36"/>
        <v>1</v>
      </c>
      <c r="R37" s="1">
        <v>43191</v>
      </c>
      <c r="S37">
        <v>57910.832204320199</v>
      </c>
      <c r="T37">
        <v>63575.400377999998</v>
      </c>
      <c r="U37">
        <f t="shared" si="25"/>
        <v>0.91090000000000004</v>
      </c>
      <c r="V37">
        <f t="shared" si="37"/>
        <v>1.0390822263695245</v>
      </c>
      <c r="W37">
        <f t="shared" ref="W37:W55" si="48">LOG(V37)</f>
        <v>1.6649916224708398E-2</v>
      </c>
      <c r="X37">
        <f t="shared" si="38"/>
        <v>0.98448339999934698</v>
      </c>
      <c r="Y37">
        <f t="shared" si="39"/>
        <v>-1.7079225978721944E-2</v>
      </c>
      <c r="Z37">
        <f t="shared" si="40"/>
        <v>6.2945760636047713E-3</v>
      </c>
      <c r="AA37">
        <f t="shared" si="41"/>
        <v>0.44303190992854063</v>
      </c>
      <c r="AB37">
        <f t="shared" ref="AB37:AB55" si="49">IF(AA37&gt;1.5,1,V37)</f>
        <v>1.0390822263695245</v>
      </c>
      <c r="AC37">
        <f t="shared" si="42"/>
        <v>0.98448339999934698</v>
      </c>
      <c r="AD37">
        <f t="shared" si="43"/>
        <v>0.98448339999934709</v>
      </c>
      <c r="AE37">
        <f t="shared" si="44"/>
        <v>1.0229592030951606</v>
      </c>
      <c r="AG37">
        <f t="shared" si="45"/>
        <v>1.0382596109865481</v>
      </c>
      <c r="AH37" s="10">
        <f t="shared" si="46"/>
        <v>1.0710811914690905</v>
      </c>
    </row>
    <row r="38" spans="1:34" x14ac:dyDescent="0.25">
      <c r="A38" s="1">
        <v>43221</v>
      </c>
      <c r="B38" s="2">
        <v>930.97890091878003</v>
      </c>
      <c r="C38" s="2">
        <v>1354.3481247</v>
      </c>
      <c r="D38">
        <f t="shared" si="24"/>
        <v>0.68740000000000001</v>
      </c>
      <c r="E38">
        <f t="shared" si="26"/>
        <v>1.0545533895839394</v>
      </c>
      <c r="F38">
        <f t="shared" si="27"/>
        <v>2.306857195102837E-2</v>
      </c>
      <c r="G38">
        <f t="shared" si="28"/>
        <v>1.6427361168792988E-2</v>
      </c>
      <c r="H38">
        <f t="shared" si="29"/>
        <v>-2.2861577323124188E-2</v>
      </c>
      <c r="I38">
        <f t="shared" si="30"/>
        <v>1.8239455917769168E-2</v>
      </c>
      <c r="J38">
        <f t="shared" si="47"/>
        <v>0.11749378671226414</v>
      </c>
      <c r="K38">
        <f t="shared" si="31"/>
        <v>1.0545533895839394</v>
      </c>
      <c r="L38">
        <f t="shared" si="32"/>
        <v>1.6427361168792988E-2</v>
      </c>
      <c r="M38">
        <f t="shared" si="33"/>
        <v>1.6427361168792988E-2</v>
      </c>
      <c r="N38">
        <f t="shared" si="34"/>
        <v>1.7323529402470231E-2</v>
      </c>
      <c r="P38">
        <f t="shared" si="35"/>
        <v>1</v>
      </c>
      <c r="Q38">
        <f t="shared" si="36"/>
        <v>1</v>
      </c>
      <c r="R38" s="1">
        <v>43221</v>
      </c>
      <c r="S38">
        <v>55741.476970287003</v>
      </c>
      <c r="T38">
        <v>64891.125693000002</v>
      </c>
      <c r="U38">
        <f t="shared" si="25"/>
        <v>0.85899999999999999</v>
      </c>
      <c r="V38">
        <f t="shared" si="37"/>
        <v>1.0604190919674039</v>
      </c>
      <c r="W38">
        <f t="shared" si="48"/>
        <v>2.5477538243864783E-2</v>
      </c>
      <c r="X38">
        <f t="shared" si="38"/>
        <v>0.98357263883120705</v>
      </c>
      <c r="Y38">
        <f t="shared" si="39"/>
        <v>-1.7079225978721944E-2</v>
      </c>
      <c r="Z38">
        <f t="shared" si="40"/>
        <v>6.2945760636047713E-3</v>
      </c>
      <c r="AA38">
        <f t="shared" si="41"/>
        <v>0.82070354431522641</v>
      </c>
      <c r="AB38">
        <f t="shared" si="49"/>
        <v>1.0604190919674039</v>
      </c>
      <c r="AC38">
        <f t="shared" si="42"/>
        <v>0.98357263883120705</v>
      </c>
      <c r="AD38">
        <f t="shared" si="43"/>
        <v>0.98357263883120705</v>
      </c>
      <c r="AE38">
        <f t="shared" si="44"/>
        <v>1.0429992045533718</v>
      </c>
      <c r="AG38">
        <f t="shared" si="45"/>
        <v>1.0603227339558421</v>
      </c>
      <c r="AH38" s="10">
        <f t="shared" si="46"/>
        <v>1.0101463989865715</v>
      </c>
    </row>
    <row r="39" spans="1:34" x14ac:dyDescent="0.25">
      <c r="A39" s="1">
        <v>43252</v>
      </c>
      <c r="B39" s="2">
        <v>927.40307320575005</v>
      </c>
      <c r="C39" s="2">
        <v>1458.4102425000001</v>
      </c>
      <c r="D39">
        <f t="shared" si="24"/>
        <v>0.63590000000000002</v>
      </c>
      <c r="E39">
        <f t="shared" si="26"/>
        <v>1.0809875766629973</v>
      </c>
      <c r="F39">
        <f t="shared" si="27"/>
        <v>3.3820702817593001E-2</v>
      </c>
      <c r="G39">
        <f t="shared" si="28"/>
        <v>1.4614651607042525E-2</v>
      </c>
      <c r="H39">
        <f t="shared" si="29"/>
        <v>-2.2861577323124188E-2</v>
      </c>
      <c r="I39">
        <f t="shared" si="30"/>
        <v>1.8239455917769168E-2</v>
      </c>
      <c r="J39">
        <f t="shared" si="47"/>
        <v>0.3790962336275604</v>
      </c>
      <c r="K39">
        <f t="shared" si="31"/>
        <v>1.0809875766629973</v>
      </c>
      <c r="L39">
        <f t="shared" si="32"/>
        <v>1.4614651607042525E-2</v>
      </c>
      <c r="M39">
        <f t="shared" si="33"/>
        <v>1.4614651607042525E-2</v>
      </c>
      <c r="N39">
        <f t="shared" si="34"/>
        <v>1.5798256824470877E-2</v>
      </c>
      <c r="P39">
        <f t="shared" si="35"/>
        <v>1</v>
      </c>
      <c r="Q39">
        <f t="shared" si="36"/>
        <v>1</v>
      </c>
      <c r="R39" s="1">
        <v>43252</v>
      </c>
      <c r="S39">
        <v>62529.673984919398</v>
      </c>
      <c r="T39">
        <v>72616.042254</v>
      </c>
      <c r="U39">
        <f t="shared" si="25"/>
        <v>0.86109999999999998</v>
      </c>
      <c r="V39">
        <f t="shared" si="37"/>
        <v>0.99756125885495295</v>
      </c>
      <c r="W39">
        <f t="shared" si="48"/>
        <v>-1.0604253998227689E-3</v>
      </c>
      <c r="X39">
        <f t="shared" si="38"/>
        <v>0.98538534839295744</v>
      </c>
      <c r="Y39">
        <f t="shared" si="39"/>
        <v>-1.7079225978721944E-2</v>
      </c>
      <c r="Z39">
        <f t="shared" si="40"/>
        <v>6.2945760636047713E-3</v>
      </c>
      <c r="AA39">
        <f t="shared" si="41"/>
        <v>0</v>
      </c>
      <c r="AB39">
        <f t="shared" si="49"/>
        <v>0.99756125885495295</v>
      </c>
      <c r="AC39">
        <f t="shared" si="42"/>
        <v>0.98538534839295744</v>
      </c>
      <c r="AD39">
        <f t="shared" si="43"/>
        <v>0.98538534839295744</v>
      </c>
      <c r="AE39">
        <f t="shared" si="44"/>
        <v>0.98298224860010497</v>
      </c>
      <c r="AG39">
        <f t="shared" si="45"/>
        <v>0.99878050542457586</v>
      </c>
      <c r="AH39" s="10">
        <f t="shared" si="46"/>
        <v>1.0113797711311596</v>
      </c>
    </row>
    <row r="40" spans="1:34" x14ac:dyDescent="0.25">
      <c r="A40" s="1">
        <v>43282</v>
      </c>
      <c r="B40" s="2">
        <v>989.79987143070002</v>
      </c>
      <c r="C40" s="2">
        <v>1471.6025445</v>
      </c>
      <c r="D40">
        <f t="shared" si="24"/>
        <v>0.67259999999999998</v>
      </c>
      <c r="E40">
        <f t="shared" si="26"/>
        <v>0.94543562295569439</v>
      </c>
      <c r="F40">
        <f t="shared" si="27"/>
        <v>-2.4368037995003276E-2</v>
      </c>
      <c r="G40">
        <f t="shared" si="28"/>
        <v>1.4334656316882745E-2</v>
      </c>
      <c r="H40">
        <f t="shared" si="29"/>
        <v>-2.2861577323124188E-2</v>
      </c>
      <c r="I40">
        <f t="shared" si="30"/>
        <v>1.8239455917769168E-2</v>
      </c>
      <c r="J40">
        <f t="shared" si="47"/>
        <v>3.6652622892707216E-2</v>
      </c>
      <c r="K40">
        <f t="shared" si="31"/>
        <v>0.94543562295569439</v>
      </c>
      <c r="L40">
        <f t="shared" si="32"/>
        <v>1.4334656316882745E-2</v>
      </c>
      <c r="M40">
        <f t="shared" si="33"/>
        <v>1.4334656316882745E-2</v>
      </c>
      <c r="N40">
        <f t="shared" si="34"/>
        <v>1.3552494724807818E-2</v>
      </c>
      <c r="P40">
        <f t="shared" si="35"/>
        <v>1</v>
      </c>
      <c r="Q40">
        <f t="shared" si="36"/>
        <v>1</v>
      </c>
      <c r="R40" s="1">
        <v>43282</v>
      </c>
      <c r="S40">
        <v>68059.631768235195</v>
      </c>
      <c r="T40">
        <v>79583.292526000005</v>
      </c>
      <c r="U40">
        <f t="shared" si="25"/>
        <v>0.85519999999999985</v>
      </c>
      <c r="V40">
        <f t="shared" si="37"/>
        <v>1.0068989710009355</v>
      </c>
      <c r="W40">
        <f t="shared" si="48"/>
        <v>2.9858970303434824E-3</v>
      </c>
      <c r="X40">
        <f t="shared" si="38"/>
        <v>0.9856653436831172</v>
      </c>
      <c r="Y40">
        <f t="shared" si="39"/>
        <v>-1.7079225978721944E-2</v>
      </c>
      <c r="Z40">
        <f t="shared" si="40"/>
        <v>6.2945760636047713E-3</v>
      </c>
      <c r="AA40">
        <f t="shared" si="41"/>
        <v>0</v>
      </c>
      <c r="AB40">
        <f t="shared" si="49"/>
        <v>1.0068989710009355</v>
      </c>
      <c r="AC40">
        <f t="shared" si="42"/>
        <v>0.9856653436831172</v>
      </c>
      <c r="AD40">
        <f t="shared" si="43"/>
        <v>0.9856653436831172</v>
      </c>
      <c r="AE40">
        <f t="shared" si="44"/>
        <v>0.99246542030581419</v>
      </c>
      <c r="AG40">
        <f t="shared" si="45"/>
        <v>1.0060179150306221</v>
      </c>
      <c r="AH40" s="10">
        <f t="shared" si="46"/>
        <v>1.0053297819257765</v>
      </c>
    </row>
    <row r="41" spans="1:34" x14ac:dyDescent="0.25">
      <c r="A41" s="1">
        <v>43313</v>
      </c>
      <c r="B41" s="2">
        <v>1089.03051762981</v>
      </c>
      <c r="C41" s="2">
        <v>1576.2491209</v>
      </c>
      <c r="D41">
        <f t="shared" si="24"/>
        <v>0.69089999999999996</v>
      </c>
      <c r="E41">
        <f t="shared" si="26"/>
        <v>0.97351280937907081</v>
      </c>
      <c r="F41">
        <f t="shared" si="27"/>
        <v>-1.1658329705276764E-2</v>
      </c>
      <c r="G41">
        <f t="shared" si="28"/>
        <v>6.8562715724312358E-3</v>
      </c>
      <c r="H41">
        <f t="shared" si="29"/>
        <v>-2.2861577323124188E-2</v>
      </c>
      <c r="I41">
        <f t="shared" si="30"/>
        <v>1.8239455917769168E-2</v>
      </c>
      <c r="J41">
        <f t="shared" si="47"/>
        <v>0</v>
      </c>
      <c r="K41">
        <f t="shared" si="31"/>
        <v>0.97351280937907081</v>
      </c>
      <c r="L41">
        <f t="shared" si="32"/>
        <v>6.8562715724312358E-3</v>
      </c>
      <c r="M41">
        <f t="shared" si="33"/>
        <v>1</v>
      </c>
      <c r="N41">
        <f t="shared" si="34"/>
        <v>0.97351280937907081</v>
      </c>
      <c r="P41">
        <f t="shared" si="35"/>
        <v>6.8562715724312358E-3</v>
      </c>
      <c r="Q41">
        <f t="shared" si="36"/>
        <v>1</v>
      </c>
      <c r="R41" s="1">
        <v>43313</v>
      </c>
      <c r="S41">
        <v>157748.10219000001</v>
      </c>
      <c r="T41">
        <v>78874.051095000003</v>
      </c>
      <c r="U41">
        <f t="shared" si="25"/>
        <v>2</v>
      </c>
      <c r="V41">
        <f t="shared" si="37"/>
        <v>0.42759999999999992</v>
      </c>
      <c r="W41">
        <f t="shared" si="48"/>
        <v>-0.36896230346325964</v>
      </c>
      <c r="X41">
        <f t="shared" si="38"/>
        <v>0.99314372842756871</v>
      </c>
      <c r="Y41">
        <f t="shared" si="39"/>
        <v>-1.7079225978721944E-2</v>
      </c>
      <c r="Z41">
        <f t="shared" si="40"/>
        <v>6.2945760636047713E-3</v>
      </c>
      <c r="AA41" s="5">
        <f t="shared" si="41"/>
        <v>15.05459303742396</v>
      </c>
      <c r="AB41">
        <f t="shared" si="49"/>
        <v>1</v>
      </c>
      <c r="AC41">
        <f t="shared" si="42"/>
        <v>0</v>
      </c>
      <c r="AD41">
        <f t="shared" si="43"/>
        <v>0</v>
      </c>
      <c r="AE41">
        <f t="shared" si="44"/>
        <v>0</v>
      </c>
      <c r="AG41">
        <f t="shared" si="45"/>
        <v>0.97351280937907081</v>
      </c>
      <c r="AH41" s="10">
        <f t="shared" si="46"/>
        <v>1.0326826439674679</v>
      </c>
    </row>
    <row r="42" spans="1:34" x14ac:dyDescent="0.25">
      <c r="A42" s="1">
        <v>43344</v>
      </c>
      <c r="B42" s="2">
        <v>1129.81617958584</v>
      </c>
      <c r="C42" s="2">
        <v>1592.6362836000001</v>
      </c>
      <c r="D42">
        <f t="shared" si="24"/>
        <v>0.70940000000000003</v>
      </c>
      <c r="E42">
        <f t="shared" si="26"/>
        <v>0.97392162390752735</v>
      </c>
      <c r="F42">
        <f t="shared" si="27"/>
        <v>-1.1475991452030446E-2</v>
      </c>
      <c r="G42">
        <f t="shared" si="28"/>
        <v>1.4952882879601323E-2</v>
      </c>
      <c r="H42">
        <f t="shared" si="29"/>
        <v>-2.2861577323124188E-2</v>
      </c>
      <c r="I42">
        <f t="shared" si="30"/>
        <v>1.8239455917769168E-2</v>
      </c>
      <c r="J42">
        <f t="shared" si="47"/>
        <v>0</v>
      </c>
      <c r="K42">
        <f t="shared" si="31"/>
        <v>0.97392162390752735</v>
      </c>
      <c r="L42">
        <f t="shared" si="32"/>
        <v>1.4952882879601323E-2</v>
      </c>
      <c r="M42">
        <f t="shared" si="33"/>
        <v>1</v>
      </c>
      <c r="N42">
        <f t="shared" si="34"/>
        <v>0.97392162390752735</v>
      </c>
      <c r="P42">
        <f t="shared" si="35"/>
        <v>1.4952882879601323E-2</v>
      </c>
      <c r="Q42">
        <f t="shared" si="36"/>
        <v>1</v>
      </c>
      <c r="R42" s="1">
        <v>43344</v>
      </c>
      <c r="S42">
        <v>74428.602132319196</v>
      </c>
      <c r="T42">
        <v>83141.870121</v>
      </c>
      <c r="U42">
        <f t="shared" si="25"/>
        <v>0.8952</v>
      </c>
      <c r="V42">
        <f t="shared" si="37"/>
        <v>2.2341376228775691</v>
      </c>
      <c r="W42">
        <f t="shared" si="48"/>
        <v>0.34910992214368752</v>
      </c>
      <c r="X42">
        <f t="shared" si="38"/>
        <v>0.98504711712039861</v>
      </c>
      <c r="Y42">
        <f t="shared" si="39"/>
        <v>-1.7079225978721944E-2</v>
      </c>
      <c r="Z42">
        <f t="shared" si="40"/>
        <v>6.2945760636047713E-3</v>
      </c>
      <c r="AA42" s="5">
        <f t="shared" si="41"/>
        <v>14.666648817308014</v>
      </c>
      <c r="AB42">
        <f t="shared" si="49"/>
        <v>1</v>
      </c>
      <c r="AC42">
        <f t="shared" si="42"/>
        <v>0</v>
      </c>
      <c r="AD42">
        <f t="shared" si="43"/>
        <v>0</v>
      </c>
      <c r="AE42">
        <f t="shared" si="44"/>
        <v>0</v>
      </c>
      <c r="AG42">
        <f t="shared" si="45"/>
        <v>0.97392162390752735</v>
      </c>
      <c r="AH42" s="10">
        <f t="shared" si="46"/>
        <v>1.0603344443921288</v>
      </c>
    </row>
    <row r="43" spans="1:34" x14ac:dyDescent="0.25">
      <c r="A43" s="1">
        <v>43374</v>
      </c>
      <c r="B43" s="2">
        <v>1290.0216213547001</v>
      </c>
      <c r="C43" s="2">
        <v>1681.9056341</v>
      </c>
      <c r="D43">
        <f t="shared" si="24"/>
        <v>0.76700000000000002</v>
      </c>
      <c r="E43">
        <f t="shared" si="26"/>
        <v>0.92490221642764014</v>
      </c>
      <c r="F43">
        <f t="shared" si="27"/>
        <v>-3.3904179813057017E-2</v>
      </c>
      <c r="G43">
        <f t="shared" si="28"/>
        <v>1.5617575474945021E-2</v>
      </c>
      <c r="H43">
        <f t="shared" si="29"/>
        <v>-2.2861577323124188E-2</v>
      </c>
      <c r="I43">
        <f t="shared" si="30"/>
        <v>1.8239455917769168E-2</v>
      </c>
      <c r="J43">
        <f t="shared" si="47"/>
        <v>0.26866970533835688</v>
      </c>
      <c r="K43">
        <f t="shared" si="31"/>
        <v>0.92490221642764014</v>
      </c>
      <c r="L43">
        <f t="shared" si="32"/>
        <v>1.5617575474945021E-2</v>
      </c>
      <c r="M43">
        <f t="shared" si="33"/>
        <v>1.5617575474945021E-2</v>
      </c>
      <c r="N43">
        <f t="shared" si="34"/>
        <v>1.4444730172002604E-2</v>
      </c>
      <c r="P43">
        <f t="shared" si="35"/>
        <v>1</v>
      </c>
      <c r="Q43">
        <f t="shared" si="36"/>
        <v>1</v>
      </c>
      <c r="R43" s="1">
        <v>43374</v>
      </c>
      <c r="S43">
        <v>81310.611455415594</v>
      </c>
      <c r="T43">
        <v>90304.988289000001</v>
      </c>
      <c r="U43">
        <f t="shared" si="25"/>
        <v>0.90039999999999998</v>
      </c>
      <c r="V43">
        <f t="shared" si="37"/>
        <v>0.99422478898267441</v>
      </c>
      <c r="W43">
        <f t="shared" si="48"/>
        <v>-2.5154128081887276E-3</v>
      </c>
      <c r="X43">
        <f t="shared" si="38"/>
        <v>0.98438242452505509</v>
      </c>
      <c r="Y43">
        <f t="shared" si="39"/>
        <v>-1.7079225978721944E-2</v>
      </c>
      <c r="Z43">
        <f t="shared" si="40"/>
        <v>6.2945760636047713E-3</v>
      </c>
      <c r="AA43">
        <f t="shared" si="41"/>
        <v>0</v>
      </c>
      <c r="AB43">
        <f t="shared" si="49"/>
        <v>0.99422478898267441</v>
      </c>
      <c r="AC43">
        <f t="shared" si="42"/>
        <v>0.98438242452505509</v>
      </c>
      <c r="AD43">
        <f t="shared" si="43"/>
        <v>0.98438242452505509</v>
      </c>
      <c r="AE43">
        <f t="shared" si="44"/>
        <v>0.97869740830167629</v>
      </c>
      <c r="AG43">
        <f t="shared" si="45"/>
        <v>0.99314213847367894</v>
      </c>
      <c r="AH43" s="10">
        <f t="shared" si="46"/>
        <v>1.0676562833409879</v>
      </c>
    </row>
    <row r="44" spans="1:34" x14ac:dyDescent="0.25">
      <c r="A44" s="1">
        <v>43405</v>
      </c>
      <c r="B44" s="2">
        <v>1400.8885268830202</v>
      </c>
      <c r="C44" s="2">
        <v>1782.7545519</v>
      </c>
      <c r="D44">
        <f t="shared" si="24"/>
        <v>0.78580000000000005</v>
      </c>
      <c r="E44">
        <f t="shared" si="26"/>
        <v>0.97607533723593787</v>
      </c>
      <c r="F44">
        <f t="shared" si="27"/>
        <v>-1.0516660526806361E-2</v>
      </c>
      <c r="G44">
        <f t="shared" si="28"/>
        <v>1.6641137554254056E-2</v>
      </c>
      <c r="H44">
        <f t="shared" si="29"/>
        <v>-2.2861577323124188E-2</v>
      </c>
      <c r="I44">
        <f t="shared" si="30"/>
        <v>1.8239455917769168E-2</v>
      </c>
      <c r="J44">
        <f t="shared" si="47"/>
        <v>0</v>
      </c>
      <c r="K44">
        <f t="shared" si="31"/>
        <v>0.97607533723593787</v>
      </c>
      <c r="L44">
        <f t="shared" si="32"/>
        <v>1.6641137554254056E-2</v>
      </c>
      <c r="M44">
        <f t="shared" si="33"/>
        <v>1.6641137554254056E-2</v>
      </c>
      <c r="N44">
        <f t="shared" si="34"/>
        <v>1.6243003950258159E-2</v>
      </c>
      <c r="P44">
        <f t="shared" si="35"/>
        <v>1</v>
      </c>
      <c r="Q44">
        <f t="shared" si="36"/>
        <v>1</v>
      </c>
      <c r="R44" s="1">
        <v>43405</v>
      </c>
      <c r="S44">
        <v>82781.368985008288</v>
      </c>
      <c r="T44">
        <v>95557.392340999999</v>
      </c>
      <c r="U44">
        <f t="shared" si="25"/>
        <v>0.86629999999999985</v>
      </c>
      <c r="V44">
        <f t="shared" si="37"/>
        <v>1.0393628073415677</v>
      </c>
      <c r="W44">
        <f t="shared" si="48"/>
        <v>1.6767171929477322E-2</v>
      </c>
      <c r="X44">
        <f t="shared" si="38"/>
        <v>0.983358862445746</v>
      </c>
      <c r="Y44">
        <f t="shared" si="39"/>
        <v>-1.7079225978721944E-2</v>
      </c>
      <c r="Z44">
        <f t="shared" si="40"/>
        <v>6.2945760636047713E-3</v>
      </c>
      <c r="AA44">
        <f t="shared" si="41"/>
        <v>0.44804845385907405</v>
      </c>
      <c r="AB44">
        <f t="shared" si="49"/>
        <v>1.0393628073415677</v>
      </c>
      <c r="AC44">
        <f t="shared" si="42"/>
        <v>0.983358862445746</v>
      </c>
      <c r="AD44">
        <f t="shared" si="43"/>
        <v>0.983358862445746</v>
      </c>
      <c r="AE44">
        <f t="shared" si="44"/>
        <v>1.022066627895821</v>
      </c>
      <c r="AG44">
        <f t="shared" si="45"/>
        <v>1.0383096318460792</v>
      </c>
      <c r="AH44" s="10">
        <f t="shared" si="46"/>
        <v>1.0282638729284745</v>
      </c>
    </row>
    <row r="45" spans="1:34" x14ac:dyDescent="0.25">
      <c r="A45" s="1">
        <v>43435</v>
      </c>
      <c r="B45" s="2">
        <v>1349.1667173992798</v>
      </c>
      <c r="C45" s="2">
        <v>1783.6683201999999</v>
      </c>
      <c r="D45">
        <f t="shared" si="24"/>
        <v>0.75639999999999996</v>
      </c>
      <c r="E45">
        <f t="shared" si="26"/>
        <v>1.0388683236382867</v>
      </c>
      <c r="F45">
        <f t="shared" si="27"/>
        <v>1.6560504302785252E-2</v>
      </c>
      <c r="G45">
        <f t="shared" si="28"/>
        <v>1.5108347941805473E-2</v>
      </c>
      <c r="H45">
        <f t="shared" si="29"/>
        <v>-2.2861577323124188E-2</v>
      </c>
      <c r="I45">
        <f t="shared" si="30"/>
        <v>1.8239455917769168E-2</v>
      </c>
      <c r="J45">
        <f t="shared" si="47"/>
        <v>0</v>
      </c>
      <c r="K45">
        <f t="shared" si="31"/>
        <v>1.0388683236382867</v>
      </c>
      <c r="L45">
        <f t="shared" si="32"/>
        <v>1.5108347941805473E-2</v>
      </c>
      <c r="M45">
        <f t="shared" si="33"/>
        <v>1.5108347941805473E-2</v>
      </c>
      <c r="N45">
        <f t="shared" si="34"/>
        <v>1.5695584099247411E-2</v>
      </c>
      <c r="P45">
        <f t="shared" si="35"/>
        <v>1</v>
      </c>
      <c r="Q45">
        <f t="shared" si="36"/>
        <v>1</v>
      </c>
      <c r="R45" s="1">
        <v>43435</v>
      </c>
      <c r="S45">
        <v>87950.253880803604</v>
      </c>
      <c r="T45">
        <v>96447.257243999993</v>
      </c>
      <c r="U45">
        <f t="shared" si="25"/>
        <v>0.91190000000000015</v>
      </c>
      <c r="V45">
        <f t="shared" si="37"/>
        <v>0.94999451694264692</v>
      </c>
      <c r="W45">
        <f t="shared" si="48"/>
        <v>-2.2278901309493625E-2</v>
      </c>
      <c r="X45">
        <f t="shared" si="38"/>
        <v>0.98489165205819462</v>
      </c>
      <c r="Y45">
        <f t="shared" si="39"/>
        <v>-1.7079225978721944E-2</v>
      </c>
      <c r="Z45">
        <f t="shared" si="40"/>
        <v>6.2945760636047713E-3</v>
      </c>
      <c r="AA45">
        <f t="shared" si="41"/>
        <v>0.22245740429202707</v>
      </c>
      <c r="AB45">
        <f t="shared" si="49"/>
        <v>0.94999451694264692</v>
      </c>
      <c r="AC45">
        <f t="shared" si="42"/>
        <v>0.98489165205819462</v>
      </c>
      <c r="AD45">
        <f t="shared" si="43"/>
        <v>0.98489165205819462</v>
      </c>
      <c r="AE45">
        <f t="shared" si="44"/>
        <v>0.93564166923787007</v>
      </c>
      <c r="AG45">
        <f t="shared" si="45"/>
        <v>0.95133725333711749</v>
      </c>
      <c r="AH45" s="10">
        <f t="shared" si="46"/>
        <v>1.0808615654664131</v>
      </c>
    </row>
    <row r="46" spans="1:34" x14ac:dyDescent="0.25">
      <c r="A46" s="1">
        <v>43466</v>
      </c>
      <c r="B46" s="2">
        <v>3682.6116563999999</v>
      </c>
      <c r="C46" s="2">
        <v>1841.3058282</v>
      </c>
      <c r="D46">
        <f t="shared" si="24"/>
        <v>2</v>
      </c>
      <c r="E46">
        <f t="shared" si="26"/>
        <v>0.37819999999999998</v>
      </c>
      <c r="F46">
        <f t="shared" si="27"/>
        <v>-0.42227847549097913</v>
      </c>
      <c r="G46">
        <f t="shared" si="28"/>
        <v>3.605977719772599E-2</v>
      </c>
      <c r="H46">
        <f t="shared" si="29"/>
        <v>-2.2861577323124188E-2</v>
      </c>
      <c r="I46">
        <f t="shared" si="30"/>
        <v>1.8239455917769168E-2</v>
      </c>
      <c r="J46" s="5">
        <f t="shared" si="47"/>
        <v>9.7179283991930472</v>
      </c>
      <c r="K46" s="6">
        <f t="shared" si="31"/>
        <v>1</v>
      </c>
      <c r="L46" s="6">
        <f t="shared" si="32"/>
        <v>0</v>
      </c>
      <c r="M46">
        <f t="shared" si="33"/>
        <v>0</v>
      </c>
      <c r="N46">
        <f t="shared" si="34"/>
        <v>0</v>
      </c>
      <c r="P46">
        <f t="shared" si="35"/>
        <v>0.96394022280227409</v>
      </c>
      <c r="Q46">
        <f t="shared" si="36"/>
        <v>1</v>
      </c>
      <c r="R46" s="1">
        <v>43466</v>
      </c>
      <c r="S46">
        <v>98442.579972133797</v>
      </c>
      <c r="T46">
        <v>106505.009166</v>
      </c>
      <c r="U46">
        <f t="shared" si="25"/>
        <v>0.9242999999999999</v>
      </c>
      <c r="V46">
        <f t="shared" si="37"/>
        <v>0.98658444228064512</v>
      </c>
      <c r="W46">
        <f t="shared" si="48"/>
        <v>-5.8657373281043408E-3</v>
      </c>
      <c r="X46">
        <f t="shared" si="38"/>
        <v>0.96394022280227409</v>
      </c>
      <c r="Y46">
        <f t="shared" si="39"/>
        <v>-1.7079225978721944E-2</v>
      </c>
      <c r="Z46">
        <f t="shared" si="40"/>
        <v>6.2945760636047713E-3</v>
      </c>
      <c r="AA46" s="5">
        <f t="shared" si="41"/>
        <v>0</v>
      </c>
      <c r="AB46" s="6">
        <f t="shared" si="49"/>
        <v>0.98658444228064512</v>
      </c>
      <c r="AC46" s="6">
        <f t="shared" si="42"/>
        <v>0.96394022280227409</v>
      </c>
      <c r="AD46">
        <f t="shared" si="43"/>
        <v>1</v>
      </c>
      <c r="AE46">
        <f t="shared" si="44"/>
        <v>0.98658444228064512</v>
      </c>
      <c r="AG46">
        <f t="shared" si="45"/>
        <v>0.98658444228064512</v>
      </c>
      <c r="AH46" s="10">
        <f t="shared" si="46"/>
        <v>1.095559101832005</v>
      </c>
    </row>
    <row r="47" spans="1:34" x14ac:dyDescent="0.25">
      <c r="A47" s="1">
        <v>43497</v>
      </c>
      <c r="B47" s="2">
        <v>1524.0324628247502</v>
      </c>
      <c r="C47" s="2">
        <v>1841.7310729000001</v>
      </c>
      <c r="D47">
        <f t="shared" si="24"/>
        <v>0.82750000000000001</v>
      </c>
      <c r="E47">
        <f t="shared" si="26"/>
        <v>2.416918429003021</v>
      </c>
      <c r="F47">
        <f t="shared" si="27"/>
        <v>0.38326199321622484</v>
      </c>
      <c r="G47">
        <f t="shared" si="28"/>
        <v>1.4352773784686541E-2</v>
      </c>
      <c r="H47">
        <f t="shared" si="29"/>
        <v>-2.2861577323124188E-2</v>
      </c>
      <c r="I47">
        <f t="shared" si="30"/>
        <v>1.8239455917769168E-2</v>
      </c>
      <c r="J47" s="5">
        <f t="shared" si="47"/>
        <v>8.8811036734540671</v>
      </c>
      <c r="K47" s="6">
        <f t="shared" si="31"/>
        <v>1</v>
      </c>
      <c r="L47" s="6">
        <f t="shared" si="32"/>
        <v>0</v>
      </c>
      <c r="M47">
        <f t="shared" si="33"/>
        <v>0</v>
      </c>
      <c r="N47">
        <f t="shared" si="34"/>
        <v>0</v>
      </c>
      <c r="P47">
        <f t="shared" si="35"/>
        <v>0.98564722621531353</v>
      </c>
      <c r="Q47">
        <f t="shared" si="36"/>
        <v>1</v>
      </c>
      <c r="R47" s="1">
        <v>43497</v>
      </c>
      <c r="S47">
        <v>104659.79553360002</v>
      </c>
      <c r="T47">
        <v>114884.51760000001</v>
      </c>
      <c r="U47">
        <f t="shared" si="25"/>
        <v>0.91100000000000003</v>
      </c>
      <c r="V47">
        <f t="shared" si="37"/>
        <v>1.0145993413830954</v>
      </c>
      <c r="W47">
        <f t="shared" si="48"/>
        <v>6.2945760636047713E-3</v>
      </c>
      <c r="X47">
        <f t="shared" si="38"/>
        <v>0.98564722621531353</v>
      </c>
      <c r="Y47">
        <f t="shared" si="39"/>
        <v>-1.7079225978721944E-2</v>
      </c>
      <c r="Z47">
        <f t="shared" si="40"/>
        <v>6.2945760636047713E-3</v>
      </c>
      <c r="AA47" s="5">
        <f t="shared" si="41"/>
        <v>0</v>
      </c>
      <c r="AB47" s="6">
        <f t="shared" si="49"/>
        <v>1.0145993413830954</v>
      </c>
      <c r="AC47" s="6">
        <f t="shared" si="42"/>
        <v>0.98564722621531353</v>
      </c>
      <c r="AD47">
        <f t="shared" si="43"/>
        <v>1</v>
      </c>
      <c r="AE47">
        <f t="shared" si="44"/>
        <v>1.0145993413830954</v>
      </c>
      <c r="AG47">
        <f t="shared" si="45"/>
        <v>1.0145993413830954</v>
      </c>
      <c r="AH47" s="10">
        <f t="shared" si="46"/>
        <v>1.0797948087947167</v>
      </c>
    </row>
    <row r="48" spans="1:34" x14ac:dyDescent="0.25">
      <c r="A48" s="1">
        <v>43525</v>
      </c>
      <c r="B48" s="2">
        <v>1601.0972777887503</v>
      </c>
      <c r="C48" s="2">
        <v>1856.3446699000001</v>
      </c>
      <c r="D48">
        <f t="shared" si="24"/>
        <v>0.86250000000000004</v>
      </c>
      <c r="E48">
        <f t="shared" si="26"/>
        <v>0.95942028985507244</v>
      </c>
      <c r="F48">
        <f t="shared" si="27"/>
        <v>-1.7991101297555392E-2</v>
      </c>
      <c r="G48">
        <f t="shared" si="28"/>
        <v>1.4850784357584112E-2</v>
      </c>
      <c r="H48">
        <f t="shared" si="29"/>
        <v>-2.2861577323124188E-2</v>
      </c>
      <c r="I48">
        <f t="shared" si="30"/>
        <v>1.8239455917769168E-2</v>
      </c>
      <c r="J48">
        <f t="shared" si="47"/>
        <v>0</v>
      </c>
      <c r="K48">
        <f t="shared" si="31"/>
        <v>0.95942028985507244</v>
      </c>
      <c r="L48">
        <f t="shared" si="32"/>
        <v>1.4850784357584112E-2</v>
      </c>
      <c r="M48">
        <f t="shared" si="33"/>
        <v>1.4850784357584112E-2</v>
      </c>
      <c r="N48">
        <f t="shared" si="34"/>
        <v>1.4248143832928524E-2</v>
      </c>
      <c r="P48">
        <f t="shared" si="35"/>
        <v>1</v>
      </c>
      <c r="Q48">
        <f t="shared" si="36"/>
        <v>1</v>
      </c>
      <c r="R48" s="1">
        <v>43525</v>
      </c>
      <c r="S48">
        <v>106211.206721568</v>
      </c>
      <c r="T48">
        <v>117386.39116</v>
      </c>
      <c r="U48">
        <f t="shared" si="25"/>
        <v>0.90480000000000005</v>
      </c>
      <c r="V48">
        <f t="shared" si="37"/>
        <v>1.0068523430592395</v>
      </c>
      <c r="W48">
        <f t="shared" si="48"/>
        <v>2.9657850555993379E-3</v>
      </c>
      <c r="X48">
        <f t="shared" si="38"/>
        <v>0.98514921564241587</v>
      </c>
      <c r="Y48">
        <f t="shared" si="39"/>
        <v>-1.7079225978721944E-2</v>
      </c>
      <c r="Z48">
        <f t="shared" si="40"/>
        <v>6.2945760636047713E-3</v>
      </c>
      <c r="AA48">
        <f t="shared" si="41"/>
        <v>0</v>
      </c>
      <c r="AB48">
        <f t="shared" si="49"/>
        <v>1.0068523430592395</v>
      </c>
      <c r="AC48">
        <f t="shared" si="42"/>
        <v>0.98514921564241587</v>
      </c>
      <c r="AD48">
        <f t="shared" si="43"/>
        <v>0.98514921564241587</v>
      </c>
      <c r="AE48">
        <f t="shared" si="44"/>
        <v>0.99189979603253842</v>
      </c>
      <c r="AG48">
        <f t="shared" si="45"/>
        <v>1.0061479398654669</v>
      </c>
      <c r="AH48" s="10">
        <f t="shared" si="46"/>
        <v>1.0731968590415215</v>
      </c>
    </row>
    <row r="49" spans="1:34" x14ac:dyDescent="0.25">
      <c r="A49" s="1">
        <v>43556</v>
      </c>
      <c r="B49" s="2">
        <v>1564.9640356515999</v>
      </c>
      <c r="C49" s="2">
        <v>1953.5189559999999</v>
      </c>
      <c r="D49">
        <f t="shared" si="24"/>
        <v>0.80110000000000003</v>
      </c>
      <c r="E49">
        <f t="shared" si="26"/>
        <v>1.0766446136562227</v>
      </c>
      <c r="F49">
        <f t="shared" si="27"/>
        <v>3.2072372008809247E-2</v>
      </c>
      <c r="G49">
        <f t="shared" si="28"/>
        <v>1.3657620994093985E-2</v>
      </c>
      <c r="H49">
        <f t="shared" si="29"/>
        <v>-2.2861577323124188E-2</v>
      </c>
      <c r="I49">
        <f t="shared" si="30"/>
        <v>1.8239455917769168E-2</v>
      </c>
      <c r="J49">
        <f t="shared" si="47"/>
        <v>0.33655884050323726</v>
      </c>
      <c r="K49">
        <f t="shared" si="31"/>
        <v>1.0766446136562227</v>
      </c>
      <c r="L49">
        <f t="shared" si="32"/>
        <v>1.3657620994093985E-2</v>
      </c>
      <c r="M49">
        <f t="shared" si="33"/>
        <v>1.3657620994093986E-2</v>
      </c>
      <c r="N49">
        <f t="shared" si="34"/>
        <v>1.4704404078649435E-2</v>
      </c>
      <c r="P49">
        <f t="shared" si="35"/>
        <v>0.99999999999999989</v>
      </c>
      <c r="Q49">
        <f t="shared" si="36"/>
        <v>1</v>
      </c>
      <c r="R49" s="1">
        <v>43556</v>
      </c>
      <c r="S49">
        <v>113020.4411625409</v>
      </c>
      <c r="T49">
        <v>123776.630339</v>
      </c>
      <c r="U49">
        <f t="shared" si="25"/>
        <v>0.91310000000000002</v>
      </c>
      <c r="V49">
        <f t="shared" si="37"/>
        <v>0.99091008651845369</v>
      </c>
      <c r="W49">
        <f t="shared" si="48"/>
        <v>-3.9657508633090333E-3</v>
      </c>
      <c r="X49">
        <f t="shared" si="38"/>
        <v>0.98634237900590593</v>
      </c>
      <c r="Y49">
        <f t="shared" si="39"/>
        <v>-1.7079225978721944E-2</v>
      </c>
      <c r="Z49">
        <f t="shared" si="40"/>
        <v>6.2945760636047713E-3</v>
      </c>
      <c r="AA49">
        <f t="shared" si="41"/>
        <v>0</v>
      </c>
      <c r="AB49">
        <f t="shared" si="49"/>
        <v>0.99091008651845369</v>
      </c>
      <c r="AC49">
        <f t="shared" si="42"/>
        <v>0.98634237900590593</v>
      </c>
      <c r="AD49">
        <f t="shared" si="43"/>
        <v>0.98634237900590604</v>
      </c>
      <c r="AE49">
        <f t="shared" si="44"/>
        <v>0.97737661211755977</v>
      </c>
      <c r="AG49">
        <f t="shared" si="45"/>
        <v>0.99208101619620925</v>
      </c>
      <c r="AH49" s="10">
        <f t="shared" si="46"/>
        <v>1.0817633252940599</v>
      </c>
    </row>
    <row r="50" spans="1:34" x14ac:dyDescent="0.25">
      <c r="A50" s="1">
        <v>43586</v>
      </c>
      <c r="B50" s="2">
        <v>1600.71299541335</v>
      </c>
      <c r="C50" s="2">
        <v>1993.6642115</v>
      </c>
      <c r="D50">
        <f t="shared" si="24"/>
        <v>0.80289999999999995</v>
      </c>
      <c r="E50">
        <f t="shared" si="26"/>
        <v>0.997758126790385</v>
      </c>
      <c r="F50">
        <f t="shared" si="27"/>
        <v>-9.7472617902197387E-4</v>
      </c>
      <c r="G50">
        <f t="shared" si="28"/>
        <v>1.2874898267322542E-2</v>
      </c>
      <c r="H50">
        <f t="shared" si="29"/>
        <v>-2.2861577323124188E-2</v>
      </c>
      <c r="I50">
        <f t="shared" si="30"/>
        <v>1.8239455917769168E-2</v>
      </c>
      <c r="J50">
        <f t="shared" si="47"/>
        <v>0</v>
      </c>
      <c r="K50">
        <f t="shared" si="31"/>
        <v>0.997758126790385</v>
      </c>
      <c r="L50">
        <f t="shared" si="32"/>
        <v>1.2874898267322542E-2</v>
      </c>
      <c r="M50">
        <f t="shared" si="33"/>
        <v>1.2874898267322542E-2</v>
      </c>
      <c r="N50">
        <f t="shared" si="34"/>
        <v>1.2846034377820514E-2</v>
      </c>
      <c r="P50">
        <f t="shared" si="35"/>
        <v>1</v>
      </c>
      <c r="Q50">
        <f t="shared" si="36"/>
        <v>1</v>
      </c>
      <c r="R50" s="1">
        <v>43586</v>
      </c>
      <c r="S50">
        <v>122727.49233697981</v>
      </c>
      <c r="T50">
        <v>135326.378142</v>
      </c>
      <c r="U50">
        <f t="shared" si="25"/>
        <v>0.90690000000000004</v>
      </c>
      <c r="V50">
        <f t="shared" si="37"/>
        <v>1.0068364759069357</v>
      </c>
      <c r="W50">
        <f t="shared" si="48"/>
        <v>2.958940883228399E-3</v>
      </c>
      <c r="X50">
        <f t="shared" si="38"/>
        <v>0.98712510173267742</v>
      </c>
      <c r="Y50">
        <f t="shared" si="39"/>
        <v>-1.7079225978721944E-2</v>
      </c>
      <c r="Z50">
        <f t="shared" si="40"/>
        <v>6.2945760636047713E-3</v>
      </c>
      <c r="AA50">
        <f t="shared" si="41"/>
        <v>0</v>
      </c>
      <c r="AB50">
        <f t="shared" si="49"/>
        <v>1.0068364759069357</v>
      </c>
      <c r="AC50">
        <f t="shared" si="42"/>
        <v>0.98712510173267742</v>
      </c>
      <c r="AD50">
        <f t="shared" si="43"/>
        <v>0.98712510173267742</v>
      </c>
      <c r="AE50">
        <f t="shared" si="44"/>
        <v>0.99387355870780436</v>
      </c>
      <c r="AG50">
        <f t="shared" si="45"/>
        <v>1.006719593085625</v>
      </c>
      <c r="AH50" s="10">
        <f t="shared" si="46"/>
        <v>1.0745428346918566</v>
      </c>
    </row>
    <row r="51" spans="1:34" x14ac:dyDescent="0.25">
      <c r="A51" s="1">
        <v>43617</v>
      </c>
      <c r="B51" s="2">
        <v>1830.3171585630898</v>
      </c>
      <c r="C51" s="2">
        <v>2145.9926820999999</v>
      </c>
      <c r="D51">
        <f t="shared" si="24"/>
        <v>0.85289999999999999</v>
      </c>
      <c r="E51">
        <f t="shared" si="26"/>
        <v>0.94137648024387377</v>
      </c>
      <c r="F51">
        <f t="shared" si="27"/>
        <v>-2.6236656494580103E-2</v>
      </c>
      <c r="G51">
        <f t="shared" si="28"/>
        <v>1.3921751280745753E-2</v>
      </c>
      <c r="H51">
        <f t="shared" si="29"/>
        <v>-2.2861577323124188E-2</v>
      </c>
      <c r="I51">
        <f t="shared" si="30"/>
        <v>1.8239455917769168E-2</v>
      </c>
      <c r="J51">
        <f t="shared" si="47"/>
        <v>8.2116650247563358E-2</v>
      </c>
      <c r="K51">
        <f t="shared" si="31"/>
        <v>0.94137648024387377</v>
      </c>
      <c r="L51">
        <f t="shared" si="32"/>
        <v>1.3921751280745753E-2</v>
      </c>
      <c r="M51">
        <f t="shared" si="33"/>
        <v>1.3921751280745753E-2</v>
      </c>
      <c r="N51">
        <f t="shared" si="34"/>
        <v>1.3105609219499078E-2</v>
      </c>
      <c r="P51">
        <f t="shared" si="35"/>
        <v>1</v>
      </c>
      <c r="Q51">
        <f t="shared" si="36"/>
        <v>1</v>
      </c>
      <c r="R51" s="1">
        <v>43617</v>
      </c>
      <c r="S51">
        <v>129641.44394770519</v>
      </c>
      <c r="T51">
        <v>138476.22724599999</v>
      </c>
      <c r="U51">
        <f t="shared" si="25"/>
        <v>0.93620000000000003</v>
      </c>
      <c r="V51">
        <f t="shared" si="37"/>
        <v>0.96870326853236488</v>
      </c>
      <c r="W51">
        <f t="shared" si="48"/>
        <v>-1.3809234893943772E-2</v>
      </c>
      <c r="X51">
        <f t="shared" si="38"/>
        <v>0.98607824871925431</v>
      </c>
      <c r="Y51">
        <f t="shared" si="39"/>
        <v>-1.7079225978721944E-2</v>
      </c>
      <c r="Z51">
        <f t="shared" si="40"/>
        <v>6.2945760636047713E-3</v>
      </c>
      <c r="AA51">
        <f t="shared" si="41"/>
        <v>0</v>
      </c>
      <c r="AB51">
        <f t="shared" si="49"/>
        <v>0.96870326853236488</v>
      </c>
      <c r="AC51">
        <f t="shared" si="42"/>
        <v>0.98607824871925431</v>
      </c>
      <c r="AD51">
        <f t="shared" si="43"/>
        <v>0.98607824871925431</v>
      </c>
      <c r="AE51">
        <f t="shared" si="44"/>
        <v>0.95521722256301189</v>
      </c>
      <c r="AG51">
        <f t="shared" si="45"/>
        <v>0.968322831782511</v>
      </c>
      <c r="AH51" s="10">
        <f t="shared" si="46"/>
        <v>1.1096948243116538</v>
      </c>
    </row>
    <row r="52" spans="1:34" x14ac:dyDescent="0.25">
      <c r="A52" s="1">
        <v>43647</v>
      </c>
      <c r="B52" s="2">
        <v>2180.3722323245001</v>
      </c>
      <c r="C52" s="2">
        <v>2425.3306255000002</v>
      </c>
      <c r="D52">
        <f t="shared" si="24"/>
        <v>0.89900000000000002</v>
      </c>
      <c r="E52">
        <f t="shared" si="26"/>
        <v>0.94872080088987765</v>
      </c>
      <c r="F52">
        <f t="shared" si="27"/>
        <v>-2.2861577323124188E-2</v>
      </c>
      <c r="G52">
        <f t="shared" si="28"/>
        <v>1.454628649253119E-2</v>
      </c>
      <c r="H52">
        <f t="shared" si="29"/>
        <v>-2.2861577323124188E-2</v>
      </c>
      <c r="I52">
        <f t="shared" si="30"/>
        <v>1.8239455917769168E-2</v>
      </c>
      <c r="J52">
        <f t="shared" si="47"/>
        <v>0</v>
      </c>
      <c r="K52">
        <f t="shared" si="31"/>
        <v>0.94872080088987765</v>
      </c>
      <c r="L52">
        <f t="shared" si="32"/>
        <v>1.454628649253119E-2</v>
      </c>
      <c r="M52">
        <f t="shared" si="33"/>
        <v>1.454628649253119E-2</v>
      </c>
      <c r="N52">
        <f t="shared" si="34"/>
        <v>1.38003645711678E-2</v>
      </c>
      <c r="P52">
        <f t="shared" si="35"/>
        <v>1</v>
      </c>
      <c r="Q52">
        <f t="shared" si="36"/>
        <v>1</v>
      </c>
      <c r="R52" s="1">
        <v>43647</v>
      </c>
      <c r="S52">
        <v>147711.64546195199</v>
      </c>
      <c r="T52">
        <v>152515.89619199999</v>
      </c>
      <c r="U52">
        <f t="shared" si="25"/>
        <v>0.96850000000000003</v>
      </c>
      <c r="V52">
        <f t="shared" si="37"/>
        <v>0.96664945792462575</v>
      </c>
      <c r="W52">
        <f t="shared" si="48"/>
        <v>-1.4730988263706281E-2</v>
      </c>
      <c r="X52">
        <f t="shared" si="38"/>
        <v>0.9854537135074688</v>
      </c>
      <c r="Y52">
        <f t="shared" si="39"/>
        <v>-1.7079225978721944E-2</v>
      </c>
      <c r="Z52">
        <f t="shared" si="40"/>
        <v>6.2945760636047713E-3</v>
      </c>
      <c r="AA52">
        <f t="shared" si="41"/>
        <v>0</v>
      </c>
      <c r="AB52">
        <f t="shared" si="49"/>
        <v>0.96664945792462575</v>
      </c>
      <c r="AC52">
        <f t="shared" si="42"/>
        <v>0.9854537135074688</v>
      </c>
      <c r="AD52">
        <f t="shared" si="43"/>
        <v>0.9854537135074688</v>
      </c>
      <c r="AE52">
        <f t="shared" si="44"/>
        <v>0.95258829797180411</v>
      </c>
      <c r="AG52">
        <f t="shared" si="45"/>
        <v>0.96638866254297195</v>
      </c>
      <c r="AH52" s="10">
        <f t="shared" si="46"/>
        <v>1.148290400460187</v>
      </c>
    </row>
    <row r="53" spans="1:34" x14ac:dyDescent="0.25">
      <c r="A53" s="1">
        <v>43678</v>
      </c>
      <c r="B53" s="2">
        <v>2306.6392637577901</v>
      </c>
      <c r="C53" s="2">
        <v>2474.6693098999999</v>
      </c>
      <c r="D53">
        <f t="shared" si="24"/>
        <v>0.93210000000000004</v>
      </c>
      <c r="E53">
        <f t="shared" si="26"/>
        <v>0.96448878875657118</v>
      </c>
      <c r="F53">
        <f t="shared" si="27"/>
        <v>-1.5702816241408128E-2</v>
      </c>
      <c r="G53">
        <f t="shared" si="28"/>
        <v>1.4929705333894728E-2</v>
      </c>
      <c r="H53">
        <f t="shared" si="29"/>
        <v>-2.2861577323124188E-2</v>
      </c>
      <c r="I53">
        <f t="shared" si="30"/>
        <v>1.8239455917769168E-2</v>
      </c>
      <c r="J53">
        <f t="shared" si="47"/>
        <v>0</v>
      </c>
      <c r="K53">
        <f t="shared" si="31"/>
        <v>0.96448878875657118</v>
      </c>
      <c r="L53">
        <f t="shared" si="32"/>
        <v>1.4929705333894728E-2</v>
      </c>
      <c r="M53">
        <f t="shared" si="33"/>
        <v>1.4929705333894729E-2</v>
      </c>
      <c r="N53">
        <f t="shared" si="34"/>
        <v>1.4399533413980647E-2</v>
      </c>
      <c r="P53">
        <f t="shared" si="35"/>
        <v>0.99999999999999989</v>
      </c>
      <c r="Q53">
        <f t="shared" si="36"/>
        <v>1</v>
      </c>
      <c r="R53" s="1">
        <v>43678</v>
      </c>
      <c r="S53">
        <v>152193.346648292</v>
      </c>
      <c r="T53">
        <v>147832.29397599999</v>
      </c>
      <c r="U53">
        <f t="shared" si="25"/>
        <v>1.0295000000000001</v>
      </c>
      <c r="V53">
        <f t="shared" si="37"/>
        <v>0.94074793589120931</v>
      </c>
      <c r="W53">
        <f t="shared" si="48"/>
        <v>-2.6526725898920574E-2</v>
      </c>
      <c r="X53">
        <f t="shared" si="38"/>
        <v>0.98507029466610518</v>
      </c>
      <c r="Y53">
        <f t="shared" si="39"/>
        <v>-1.7079225978721944E-2</v>
      </c>
      <c r="Z53">
        <f t="shared" si="40"/>
        <v>6.2945760636047713E-3</v>
      </c>
      <c r="AA53">
        <f t="shared" si="41"/>
        <v>0.40419183422065946</v>
      </c>
      <c r="AB53">
        <f t="shared" si="49"/>
        <v>0.94074793589120931</v>
      </c>
      <c r="AC53">
        <f t="shared" si="42"/>
        <v>0.98507029466610518</v>
      </c>
      <c r="AD53">
        <f t="shared" si="43"/>
        <v>0.9850702946661053</v>
      </c>
      <c r="AE53">
        <f t="shared" si="44"/>
        <v>0.92670284641488387</v>
      </c>
      <c r="AG53">
        <f t="shared" si="45"/>
        <v>0.94110237982886447</v>
      </c>
      <c r="AH53" s="10">
        <f t="shared" si="46"/>
        <v>1.2201546028063375</v>
      </c>
    </row>
    <row r="54" spans="1:34" x14ac:dyDescent="0.25">
      <c r="A54" s="1">
        <v>43709</v>
      </c>
      <c r="B54" s="2">
        <v>2407.0959923399996</v>
      </c>
      <c r="C54" s="2">
        <v>2468.8164023999998</v>
      </c>
      <c r="D54">
        <f t="shared" si="24"/>
        <v>0.97499999999999998</v>
      </c>
      <c r="E54">
        <f t="shared" si="26"/>
        <v>0.95600000000000007</v>
      </c>
      <c r="F54">
        <f t="shared" si="27"/>
        <v>-1.9542107723899891E-2</v>
      </c>
      <c r="G54">
        <f t="shared" si="28"/>
        <v>1.7581695721117785E-2</v>
      </c>
      <c r="H54">
        <f t="shared" si="29"/>
        <v>-2.2861577323124188E-2</v>
      </c>
      <c r="I54">
        <f t="shared" si="30"/>
        <v>1.8239455917769168E-2</v>
      </c>
      <c r="J54">
        <f t="shared" si="47"/>
        <v>0</v>
      </c>
      <c r="K54">
        <f t="shared" si="31"/>
        <v>0.95600000000000007</v>
      </c>
      <c r="L54">
        <f t="shared" si="32"/>
        <v>1.7581695721117785E-2</v>
      </c>
      <c r="M54">
        <f t="shared" si="33"/>
        <v>1.7581695721117788E-2</v>
      </c>
      <c r="N54">
        <f t="shared" si="34"/>
        <v>1.6808101109388608E-2</v>
      </c>
      <c r="P54">
        <f t="shared" si="35"/>
        <v>0.99999999999999989</v>
      </c>
      <c r="Q54">
        <f t="shared" si="36"/>
        <v>1</v>
      </c>
      <c r="R54" s="1">
        <v>43709</v>
      </c>
      <c r="S54">
        <v>134502.10949736601</v>
      </c>
      <c r="T54">
        <v>141969.71659</v>
      </c>
      <c r="U54">
        <f t="shared" si="25"/>
        <v>0.94740000000000013</v>
      </c>
      <c r="V54">
        <f t="shared" si="37"/>
        <v>1.0866582225036943</v>
      </c>
      <c r="W54">
        <f t="shared" si="48"/>
        <v>3.6092970562112289E-2</v>
      </c>
      <c r="X54">
        <f t="shared" si="38"/>
        <v>0.9824183042788821</v>
      </c>
      <c r="Y54">
        <f t="shared" si="39"/>
        <v>-1.7079225978721944E-2</v>
      </c>
      <c r="Z54">
        <f t="shared" si="40"/>
        <v>6.2945760636047713E-3</v>
      </c>
      <c r="AA54">
        <f t="shared" si="41"/>
        <v>1.2748629617272689</v>
      </c>
      <c r="AB54">
        <f t="shared" si="49"/>
        <v>1.0866582225036943</v>
      </c>
      <c r="AC54">
        <f t="shared" si="42"/>
        <v>0.9824183042788821</v>
      </c>
      <c r="AD54">
        <f t="shared" si="43"/>
        <v>0.98241830427888222</v>
      </c>
      <c r="AE54">
        <f t="shared" si="44"/>
        <v>1.0675529282827836</v>
      </c>
      <c r="AG54">
        <f t="shared" si="45"/>
        <v>1.0843610293921722</v>
      </c>
      <c r="AH54" s="10">
        <f t="shared" si="46"/>
        <v>1.1252291162568642</v>
      </c>
    </row>
    <row r="55" spans="1:34" x14ac:dyDescent="0.25">
      <c r="A55" s="1">
        <v>43739</v>
      </c>
      <c r="B55" s="2">
        <v>2404.9718955987801</v>
      </c>
      <c r="C55" s="2">
        <v>2572.4375822000002</v>
      </c>
      <c r="D55">
        <f t="shared" si="24"/>
        <v>0.93489999999999995</v>
      </c>
      <c r="E55">
        <f t="shared" si="26"/>
        <v>1.0428922879452349</v>
      </c>
      <c r="F55">
        <f t="shared" si="27"/>
        <v>1.8239455917769168E-2</v>
      </c>
      <c r="G55">
        <f t="shared" si="28"/>
        <v>1.5668443117012005E-2</v>
      </c>
      <c r="H55">
        <f t="shared" si="29"/>
        <v>-2.2861577323124188E-2</v>
      </c>
      <c r="I55">
        <f t="shared" si="30"/>
        <v>1.8239455917769168E-2</v>
      </c>
      <c r="J55">
        <f t="shared" si="47"/>
        <v>0</v>
      </c>
      <c r="K55">
        <f t="shared" si="31"/>
        <v>1.0428922879452349</v>
      </c>
      <c r="L55">
        <f t="shared" si="32"/>
        <v>1.5668443117012005E-2</v>
      </c>
      <c r="M55">
        <f t="shared" si="33"/>
        <v>1.5668443117012005E-2</v>
      </c>
      <c r="N55">
        <f t="shared" si="34"/>
        <v>1.6340498490840419E-2</v>
      </c>
      <c r="P55">
        <f t="shared" si="35"/>
        <v>1</v>
      </c>
      <c r="Q55">
        <f t="shared" si="36"/>
        <v>1</v>
      </c>
      <c r="R55" s="1">
        <v>43739</v>
      </c>
      <c r="S55">
        <v>151086.46804125002</v>
      </c>
      <c r="T55">
        <v>143891.87432500001</v>
      </c>
      <c r="U55">
        <f t="shared" si="25"/>
        <v>1.05</v>
      </c>
      <c r="V55">
        <f t="shared" si="37"/>
        <v>0.90228571428571436</v>
      </c>
      <c r="W55">
        <f t="shared" si="48"/>
        <v>-4.4655918678000173E-2</v>
      </c>
      <c r="X55">
        <f t="shared" si="38"/>
        <v>0.98433155688298801</v>
      </c>
      <c r="Y55">
        <f t="shared" si="39"/>
        <v>-1.7079225978721944E-2</v>
      </c>
      <c r="Z55">
        <f t="shared" si="40"/>
        <v>6.2945760636047713E-3</v>
      </c>
      <c r="AA55">
        <f t="shared" si="41"/>
        <v>1.17981202413457</v>
      </c>
      <c r="AB55">
        <f t="shared" si="49"/>
        <v>0.90228571428571436</v>
      </c>
      <c r="AC55">
        <f t="shared" si="42"/>
        <v>0.98433155688298801</v>
      </c>
      <c r="AD55">
        <f t="shared" si="43"/>
        <v>0.98433155688298801</v>
      </c>
      <c r="AE55">
        <f t="shared" si="44"/>
        <v>0.88814830189613614</v>
      </c>
      <c r="AG55">
        <f t="shared" si="45"/>
        <v>0.90448880038697654</v>
      </c>
      <c r="AH55" s="10">
        <f t="shared" si="46"/>
        <v>1.2440498055646969</v>
      </c>
    </row>
    <row r="57" spans="1:34" x14ac:dyDescent="0.25">
      <c r="B57" t="s">
        <v>38</v>
      </c>
    </row>
    <row r="58" spans="1:34" x14ac:dyDescent="0.25">
      <c r="C58" s="14" t="s">
        <v>52</v>
      </c>
      <c r="F58" s="14" t="s">
        <v>51</v>
      </c>
    </row>
    <row r="59" spans="1:34" x14ac:dyDescent="0.25">
      <c r="A59" t="s">
        <v>8</v>
      </c>
      <c r="B59" t="s">
        <v>9</v>
      </c>
      <c r="C59" t="s">
        <v>37</v>
      </c>
      <c r="F59" t="s">
        <v>48</v>
      </c>
      <c r="G59" t="s">
        <v>49</v>
      </c>
      <c r="H59" t="s">
        <v>11</v>
      </c>
      <c r="I59" t="s">
        <v>50</v>
      </c>
    </row>
    <row r="60" spans="1:34" x14ac:dyDescent="0.25">
      <c r="A60" s="1">
        <v>43101</v>
      </c>
      <c r="B60" s="2">
        <f>B34+S34</f>
        <v>34783.784481809998</v>
      </c>
      <c r="C60">
        <f>(AH7*AH34)^0.5</f>
        <v>1</v>
      </c>
      <c r="F60" s="2">
        <f>B7+S7</f>
        <v>34783.784481809998</v>
      </c>
      <c r="G60" s="2">
        <f>C7+T7</f>
        <v>41121.931576799994</v>
      </c>
      <c r="H60">
        <f>F60/G60</f>
        <v>0.84586942169404744</v>
      </c>
      <c r="I60">
        <f>H60/$H$60</f>
        <v>1</v>
      </c>
    </row>
    <row r="61" spans="1:34" x14ac:dyDescent="0.25">
      <c r="A61" s="1">
        <v>43132</v>
      </c>
      <c r="B61" s="2">
        <f t="shared" ref="B61:B81" si="50">B35+S35</f>
        <v>47559.408191915172</v>
      </c>
      <c r="C61">
        <f t="shared" ref="C61:C81" si="51">(AH8*AH35)^0.5</f>
        <v>1.0710740943344794</v>
      </c>
      <c r="F61" s="2">
        <f t="shared" ref="F61:G61" si="52">B8+S8</f>
        <v>47559.408191915172</v>
      </c>
      <c r="G61" s="2">
        <f t="shared" si="52"/>
        <v>52438.276798899999</v>
      </c>
      <c r="H61">
        <f t="shared" ref="H61:H81" si="53">F61/G61</f>
        <v>0.90695978386751319</v>
      </c>
      <c r="I61">
        <f t="shared" ref="I61:I81" si="54">H61/$H$60</f>
        <v>1.0722219773013171</v>
      </c>
    </row>
    <row r="62" spans="1:34" x14ac:dyDescent="0.25">
      <c r="A62" s="1">
        <v>43160</v>
      </c>
      <c r="B62" s="2">
        <f t="shared" si="50"/>
        <v>55355.456804430862</v>
      </c>
      <c r="C62">
        <f t="shared" si="51"/>
        <v>1.1120534031632336</v>
      </c>
      <c r="F62" s="2">
        <f t="shared" ref="F62:G62" si="55">B9+S9</f>
        <v>55355.456804430862</v>
      </c>
      <c r="G62" s="2">
        <f t="shared" si="55"/>
        <v>58767.076526200006</v>
      </c>
      <c r="H62">
        <f t="shared" si="53"/>
        <v>0.94194675108182135</v>
      </c>
      <c r="I62">
        <f t="shared" si="54"/>
        <v>1.1135841146679082</v>
      </c>
    </row>
    <row r="63" spans="1:34" x14ac:dyDescent="0.25">
      <c r="A63" s="1">
        <v>43191</v>
      </c>
      <c r="B63" s="2">
        <f t="shared" si="50"/>
        <v>58823.574073832642</v>
      </c>
      <c r="C63">
        <f t="shared" si="51"/>
        <v>1.0710795730318792</v>
      </c>
      <c r="F63" s="2">
        <f t="shared" ref="F63:G63" si="56">B10+S10</f>
        <v>58823.574073832642</v>
      </c>
      <c r="G63" s="2">
        <f t="shared" si="56"/>
        <v>64834.528353599999</v>
      </c>
      <c r="H63">
        <f t="shared" si="53"/>
        <v>0.90728776112962051</v>
      </c>
      <c r="I63">
        <f t="shared" si="54"/>
        <v>1.0726097171269873</v>
      </c>
    </row>
    <row r="64" spans="1:34" x14ac:dyDescent="0.25">
      <c r="A64" s="1">
        <v>43221</v>
      </c>
      <c r="B64" s="2">
        <f t="shared" si="50"/>
        <v>56672.455871205784</v>
      </c>
      <c r="C64">
        <f t="shared" si="51"/>
        <v>1.0101425652966336</v>
      </c>
      <c r="F64" s="2">
        <f t="shared" ref="F64:G64" si="57">B11+S11</f>
        <v>56672.455871205784</v>
      </c>
      <c r="G64" s="2">
        <f t="shared" si="57"/>
        <v>66245.473817699996</v>
      </c>
      <c r="H64">
        <f t="shared" si="53"/>
        <v>0.85549174313647347</v>
      </c>
      <c r="I64">
        <f t="shared" si="54"/>
        <v>1.0113756582229383</v>
      </c>
    </row>
    <row r="65" spans="1:9" x14ac:dyDescent="0.25">
      <c r="A65" s="1">
        <v>43252</v>
      </c>
      <c r="B65" s="2">
        <f t="shared" si="50"/>
        <v>63457.077058125149</v>
      </c>
      <c r="C65">
        <f t="shared" si="51"/>
        <v>1.0113521041538742</v>
      </c>
      <c r="F65" s="2">
        <f t="shared" ref="F65:G65" si="58">B12+S12</f>
        <v>63457.077058125149</v>
      </c>
      <c r="G65" s="2">
        <f t="shared" si="58"/>
        <v>74074.452496500002</v>
      </c>
      <c r="H65">
        <f t="shared" si="53"/>
        <v>0.85666616383190253</v>
      </c>
      <c r="I65">
        <f t="shared" si="54"/>
        <v>1.0127640766540917</v>
      </c>
    </row>
    <row r="66" spans="1:9" x14ac:dyDescent="0.25">
      <c r="A66" s="1">
        <v>43282</v>
      </c>
      <c r="B66" s="2">
        <f t="shared" si="50"/>
        <v>69049.431639665898</v>
      </c>
      <c r="C66">
        <f t="shared" si="51"/>
        <v>1.0053396050417156</v>
      </c>
      <c r="F66" s="2">
        <f t="shared" ref="F66:G66" si="59">B13+S13</f>
        <v>69049.431639665898</v>
      </c>
      <c r="G66" s="2">
        <f t="shared" si="59"/>
        <v>81054.895070500002</v>
      </c>
      <c r="H66">
        <f t="shared" si="53"/>
        <v>0.85188478227759123</v>
      </c>
      <c r="I66">
        <f t="shared" si="54"/>
        <v>1.0071114529373772</v>
      </c>
    </row>
    <row r="67" spans="1:9" x14ac:dyDescent="0.25">
      <c r="A67" s="1">
        <v>43313</v>
      </c>
      <c r="B67" s="2">
        <f t="shared" si="50"/>
        <v>158837.13270762982</v>
      </c>
      <c r="C67">
        <f t="shared" si="51"/>
        <v>1.0326927343492733</v>
      </c>
      <c r="F67" s="2">
        <f t="shared" ref="F67:G67" si="60">B14+S14</f>
        <v>158837.13270762982</v>
      </c>
      <c r="G67" s="2">
        <f t="shared" si="60"/>
        <v>80450.300215900003</v>
      </c>
      <c r="H67">
        <f t="shared" si="53"/>
        <v>1.9743510251840879</v>
      </c>
      <c r="I67" s="15">
        <f t="shared" si="54"/>
        <v>2.3341085214192958</v>
      </c>
    </row>
    <row r="68" spans="1:9" x14ac:dyDescent="0.25">
      <c r="A68" s="1">
        <v>43344</v>
      </c>
      <c r="B68" s="2">
        <f t="shared" si="50"/>
        <v>75558.418311905043</v>
      </c>
      <c r="C68">
        <f t="shared" si="51"/>
        <v>1.0603448049607389</v>
      </c>
      <c r="F68" s="2">
        <f t="shared" ref="F68:G68" si="61">B15+S15</f>
        <v>75558.418311905043</v>
      </c>
      <c r="G68" s="2">
        <f t="shared" si="61"/>
        <v>84734.506404600004</v>
      </c>
      <c r="H68">
        <f t="shared" si="53"/>
        <v>0.89170777665382361</v>
      </c>
      <c r="I68">
        <f t="shared" si="54"/>
        <v>1.0541908169088017</v>
      </c>
    </row>
    <row r="69" spans="1:9" x14ac:dyDescent="0.25">
      <c r="A69" s="1">
        <v>43374</v>
      </c>
      <c r="B69" s="2">
        <f t="shared" si="50"/>
        <v>82600.633076770289</v>
      </c>
      <c r="C69">
        <f t="shared" si="51"/>
        <v>1.0676830385674914</v>
      </c>
      <c r="F69" s="2">
        <f t="shared" ref="F69:G69" si="62">B16+S16</f>
        <v>82600.633076770289</v>
      </c>
      <c r="G69" s="2">
        <f t="shared" si="62"/>
        <v>91986.893923099997</v>
      </c>
      <c r="H69">
        <f t="shared" si="53"/>
        <v>0.89796088936129836</v>
      </c>
      <c r="I69">
        <f t="shared" si="54"/>
        <v>1.0615833441087466</v>
      </c>
    </row>
    <row r="70" spans="1:9" x14ac:dyDescent="0.25">
      <c r="A70" s="1">
        <v>43405</v>
      </c>
      <c r="B70" s="2">
        <f t="shared" si="50"/>
        <v>84182.257511891308</v>
      </c>
      <c r="C70">
        <f t="shared" si="51"/>
        <v>1.0282887709862154</v>
      </c>
      <c r="F70" s="2">
        <f t="shared" ref="F70:G70" si="63">B17+S17</f>
        <v>84182.257511891308</v>
      </c>
      <c r="G70" s="2">
        <f t="shared" si="63"/>
        <v>97340.146892899997</v>
      </c>
      <c r="H70">
        <f t="shared" si="53"/>
        <v>0.86482566750709899</v>
      </c>
      <c r="I70">
        <f t="shared" si="54"/>
        <v>1.0224103689374269</v>
      </c>
    </row>
    <row r="71" spans="1:9" x14ac:dyDescent="0.25">
      <c r="A71" s="1">
        <v>43435</v>
      </c>
      <c r="B71" s="2">
        <f t="shared" si="50"/>
        <v>89299.42059820288</v>
      </c>
      <c r="C71">
        <f t="shared" si="51"/>
        <v>1.0808811304182657</v>
      </c>
      <c r="F71" s="2">
        <f t="shared" ref="F71:G71" si="64">B18+S18</f>
        <v>89299.42059820288</v>
      </c>
      <c r="G71" s="2">
        <f t="shared" si="64"/>
        <v>98230.925564199992</v>
      </c>
      <c r="H71">
        <f t="shared" si="53"/>
        <v>0.90907644497190632</v>
      </c>
      <c r="I71">
        <f t="shared" si="54"/>
        <v>1.074724327014059</v>
      </c>
    </row>
    <row r="72" spans="1:9" x14ac:dyDescent="0.25">
      <c r="A72" s="1">
        <v>43466</v>
      </c>
      <c r="B72" s="2">
        <f t="shared" si="50"/>
        <v>102125.19162853379</v>
      </c>
      <c r="C72">
        <f t="shared" si="51"/>
        <v>1.0955789328277252</v>
      </c>
      <c r="F72" s="2">
        <f t="shared" ref="F72:G72" si="65">B19+S19</f>
        <v>102125.19162853379</v>
      </c>
      <c r="G72" s="2">
        <f t="shared" si="65"/>
        <v>108346.3149942</v>
      </c>
      <c r="H72">
        <f t="shared" si="53"/>
        <v>0.94258112640010661</v>
      </c>
      <c r="I72">
        <f t="shared" si="54"/>
        <v>1.1143340830460235</v>
      </c>
    </row>
    <row r="73" spans="1:9" x14ac:dyDescent="0.25">
      <c r="A73" s="1">
        <v>43497</v>
      </c>
      <c r="B73" s="2">
        <f t="shared" si="50"/>
        <v>106183.82799642476</v>
      </c>
      <c r="C73">
        <f t="shared" si="51"/>
        <v>1.0798143544369339</v>
      </c>
      <c r="F73" s="2">
        <f t="shared" ref="F73:G73" si="66">B20+S20</f>
        <v>106183.82799642476</v>
      </c>
      <c r="G73" s="2">
        <f t="shared" si="66"/>
        <v>116726.24867290001</v>
      </c>
      <c r="H73">
        <f t="shared" si="53"/>
        <v>0.90968251960175561</v>
      </c>
      <c r="I73">
        <f t="shared" si="54"/>
        <v>1.0754408378776807</v>
      </c>
    </row>
    <row r="74" spans="1:9" x14ac:dyDescent="0.25">
      <c r="A74" s="1">
        <v>43525</v>
      </c>
      <c r="B74" s="2">
        <f t="shared" si="50"/>
        <v>107812.30399935675</v>
      </c>
      <c r="C74">
        <f t="shared" si="51"/>
        <v>1.0732213670578468</v>
      </c>
      <c r="F74" s="2">
        <f t="shared" ref="F74:G74" si="67">B21+S21</f>
        <v>107812.30399935675</v>
      </c>
      <c r="G74" s="2">
        <f t="shared" si="67"/>
        <v>119242.7358299</v>
      </c>
      <c r="H74">
        <f t="shared" si="53"/>
        <v>0.90414148290887264</v>
      </c>
      <c r="I74">
        <f t="shared" si="54"/>
        <v>1.0688901380287776</v>
      </c>
    </row>
    <row r="75" spans="1:9" x14ac:dyDescent="0.25">
      <c r="A75" s="1">
        <v>43556</v>
      </c>
      <c r="B75" s="2">
        <f t="shared" si="50"/>
        <v>114585.4051981925</v>
      </c>
      <c r="C75">
        <f t="shared" si="51"/>
        <v>1.0817867780759516</v>
      </c>
      <c r="F75" s="2">
        <f t="shared" ref="F75:G75" si="68">B22+S22</f>
        <v>114585.4051981925</v>
      </c>
      <c r="G75" s="2">
        <f t="shared" si="68"/>
        <v>125730.149295</v>
      </c>
      <c r="H75">
        <f t="shared" si="53"/>
        <v>0.91135981179296432</v>
      </c>
      <c r="I75">
        <f t="shared" si="54"/>
        <v>1.0774237588205486</v>
      </c>
    </row>
    <row r="76" spans="1:9" x14ac:dyDescent="0.25">
      <c r="A76" s="1">
        <v>43586</v>
      </c>
      <c r="B76" s="2">
        <f t="shared" si="50"/>
        <v>124328.20533239316</v>
      </c>
      <c r="C76">
        <f t="shared" si="51"/>
        <v>1.0745705171071189</v>
      </c>
      <c r="F76" s="2">
        <f t="shared" ref="F76:G76" si="69">B23+S23</f>
        <v>124328.20533239316</v>
      </c>
      <c r="G76" s="2">
        <f t="shared" si="69"/>
        <v>137320.0423535</v>
      </c>
      <c r="H76">
        <f t="shared" si="53"/>
        <v>0.90539008874129068</v>
      </c>
      <c r="I76">
        <f t="shared" si="54"/>
        <v>1.0703662592838969</v>
      </c>
    </row>
    <row r="77" spans="1:9" x14ac:dyDescent="0.25">
      <c r="A77" s="1">
        <v>43617</v>
      </c>
      <c r="B77" s="2">
        <f t="shared" si="50"/>
        <v>131471.76110626827</v>
      </c>
      <c r="C77">
        <f t="shared" si="51"/>
        <v>1.1097127949405665</v>
      </c>
      <c r="F77" s="2">
        <f t="shared" ref="F77:G77" si="70">B24+S24</f>
        <v>131471.76110626827</v>
      </c>
      <c r="G77" s="2">
        <f t="shared" si="70"/>
        <v>140622.21992810001</v>
      </c>
      <c r="H77">
        <f t="shared" si="53"/>
        <v>0.93492878418140213</v>
      </c>
      <c r="I77">
        <f t="shared" si="54"/>
        <v>1.1052873649327493</v>
      </c>
    </row>
    <row r="78" spans="1:9" x14ac:dyDescent="0.25">
      <c r="A78" s="1">
        <v>43647</v>
      </c>
      <c r="B78" s="2">
        <f t="shared" si="50"/>
        <v>149892.0176942765</v>
      </c>
      <c r="C78">
        <f t="shared" si="51"/>
        <v>1.1483051063282133</v>
      </c>
      <c r="F78" s="2">
        <f t="shared" ref="F78:G78" si="71">B25+S25</f>
        <v>149892.0176942765</v>
      </c>
      <c r="G78" s="2">
        <f t="shared" si="71"/>
        <v>154941.22681749999</v>
      </c>
      <c r="H78">
        <f t="shared" si="53"/>
        <v>0.96741210053041082</v>
      </c>
      <c r="I78">
        <f t="shared" si="54"/>
        <v>1.1436896472660594</v>
      </c>
    </row>
    <row r="79" spans="1:9" x14ac:dyDescent="0.25">
      <c r="A79" s="1">
        <v>43678</v>
      </c>
      <c r="B79" s="2">
        <f t="shared" si="50"/>
        <v>154499.9859120498</v>
      </c>
      <c r="C79">
        <f t="shared" si="51"/>
        <v>1.2201815625625589</v>
      </c>
      <c r="F79" s="2">
        <f t="shared" ref="F79:G79" si="72">B26+S26</f>
        <v>154499.9859120498</v>
      </c>
      <c r="G79" s="2">
        <f t="shared" si="72"/>
        <v>150306.96328589998</v>
      </c>
      <c r="H79">
        <f t="shared" si="53"/>
        <v>1.0278963963776864</v>
      </c>
      <c r="I79">
        <f t="shared" si="54"/>
        <v>1.2151951235204699</v>
      </c>
    </row>
    <row r="80" spans="1:9" x14ac:dyDescent="0.25">
      <c r="A80" s="1">
        <v>43709</v>
      </c>
      <c r="B80" s="2">
        <f t="shared" si="50"/>
        <v>136909.20548970602</v>
      </c>
      <c r="C80">
        <f t="shared" si="51"/>
        <v>1.1252101817656952</v>
      </c>
      <c r="F80" s="2">
        <f t="shared" ref="F80:G80" si="73">B27+S27</f>
        <v>136909.20548970602</v>
      </c>
      <c r="G80" s="2">
        <f t="shared" si="73"/>
        <v>144438.5329924</v>
      </c>
      <c r="H80">
        <f t="shared" si="53"/>
        <v>0.94787175314851646</v>
      </c>
      <c r="I80">
        <f t="shared" si="54"/>
        <v>1.1205887443598399</v>
      </c>
    </row>
    <row r="81" spans="1:9" x14ac:dyDescent="0.25">
      <c r="A81" s="1">
        <v>43739</v>
      </c>
      <c r="B81" s="2">
        <f t="shared" si="50"/>
        <v>153491.43993684879</v>
      </c>
      <c r="C81">
        <f t="shared" si="51"/>
        <v>1.244069585365563</v>
      </c>
      <c r="F81" s="2">
        <f t="shared" ref="F81:G81" si="74">B28+S28</f>
        <v>153491.43993684879</v>
      </c>
      <c r="G81" s="2">
        <f t="shared" si="74"/>
        <v>146464.31190720003</v>
      </c>
      <c r="H81">
        <f t="shared" si="53"/>
        <v>1.0479784320026106</v>
      </c>
      <c r="I81">
        <f t="shared" si="54"/>
        <v>1.2389364187013565</v>
      </c>
    </row>
    <row r="85" spans="1:9" x14ac:dyDescent="0.25">
      <c r="C85" s="2"/>
    </row>
    <row r="86" spans="1:9" x14ac:dyDescent="0.25">
      <c r="C86" s="2"/>
    </row>
    <row r="87" spans="1:9" x14ac:dyDescent="0.25">
      <c r="C87" s="2"/>
    </row>
    <row r="88" spans="1:9" x14ac:dyDescent="0.25">
      <c r="C88" s="2"/>
    </row>
    <row r="89" spans="1:9" x14ac:dyDescent="0.25">
      <c r="C89" s="2"/>
    </row>
    <row r="90" spans="1:9" x14ac:dyDescent="0.25">
      <c r="C90" s="2"/>
    </row>
    <row r="91" spans="1:9" x14ac:dyDescent="0.25">
      <c r="C91" s="2"/>
    </row>
    <row r="92" spans="1:9" x14ac:dyDescent="0.25">
      <c r="C92" s="2"/>
    </row>
    <row r="93" spans="1:9" x14ac:dyDescent="0.25">
      <c r="C93" s="2"/>
    </row>
    <row r="94" spans="1:9" x14ac:dyDescent="0.25">
      <c r="C94" s="2"/>
    </row>
    <row r="95" spans="1:9" x14ac:dyDescent="0.25">
      <c r="C95" s="2"/>
    </row>
    <row r="96" spans="1:9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opLeftCell="A13" zoomScale="70" zoomScaleNormal="70" workbookViewId="0">
      <selection activeCell="F46" sqref="F46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12</v>
      </c>
    </row>
    <row r="2" spans="1:34" s="3" customFormat="1" x14ac:dyDescent="0.25">
      <c r="B2" s="3" t="s">
        <v>39</v>
      </c>
    </row>
    <row r="3" spans="1:34" s="3" customFormat="1" x14ac:dyDescent="0.25">
      <c r="B3" s="3" t="s">
        <v>14</v>
      </c>
      <c r="T3" s="3" t="s">
        <v>15</v>
      </c>
    </row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22</v>
      </c>
      <c r="G6" t="s">
        <v>19</v>
      </c>
      <c r="H6" t="s">
        <v>20</v>
      </c>
      <c r="I6" t="s">
        <v>21</v>
      </c>
      <c r="J6" t="s">
        <v>23</v>
      </c>
      <c r="K6" t="s">
        <v>24</v>
      </c>
      <c r="L6" t="s">
        <v>27</v>
      </c>
      <c r="M6" t="s">
        <v>25</v>
      </c>
      <c r="N6" t="s">
        <v>30</v>
      </c>
      <c r="P6" t="s">
        <v>26</v>
      </c>
      <c r="Q6" t="s">
        <v>28</v>
      </c>
      <c r="R6" t="s">
        <v>8</v>
      </c>
      <c r="S6" t="s">
        <v>9</v>
      </c>
      <c r="T6" t="s">
        <v>10</v>
      </c>
      <c r="U6" t="s">
        <v>11</v>
      </c>
      <c r="V6" t="s">
        <v>18</v>
      </c>
      <c r="W6" t="s">
        <v>22</v>
      </c>
      <c r="X6" t="s">
        <v>19</v>
      </c>
      <c r="Y6" t="s">
        <v>20</v>
      </c>
      <c r="Z6" t="s">
        <v>21</v>
      </c>
      <c r="AA6" t="s">
        <v>23</v>
      </c>
      <c r="AB6" t="s">
        <v>24</v>
      </c>
      <c r="AC6" t="s">
        <v>27</v>
      </c>
      <c r="AD6" t="s">
        <v>25</v>
      </c>
      <c r="AE6" t="s">
        <v>30</v>
      </c>
      <c r="AG6" t="s">
        <v>31</v>
      </c>
      <c r="AH6" s="9" t="s">
        <v>32</v>
      </c>
    </row>
    <row r="7" spans="1:34" x14ac:dyDescent="0.25">
      <c r="A7" s="12">
        <v>43101</v>
      </c>
      <c r="B7" s="13">
        <f>C7*D7</f>
        <v>158460.723131935</v>
      </c>
      <c r="C7" s="13">
        <v>182369.34414999999</v>
      </c>
      <c r="D7" s="11">
        <v>0.86890000000000001</v>
      </c>
      <c r="E7" s="11"/>
      <c r="F7" s="11"/>
      <c r="G7" s="11"/>
      <c r="H7" s="11">
        <f>QUARTILE($F$8:$F$28,1)</f>
        <v>-2.9788916106853049E-2</v>
      </c>
      <c r="I7" s="11">
        <f>QUARTILE($F$8:$F$28,3)</f>
        <v>2.0152148551872001E-2</v>
      </c>
      <c r="J7" s="11"/>
      <c r="K7" s="11"/>
      <c r="L7" s="11"/>
      <c r="M7" s="11"/>
      <c r="N7" s="11"/>
      <c r="O7" s="11"/>
      <c r="P7" s="11"/>
      <c r="Q7" s="11"/>
      <c r="R7" s="12">
        <v>43101</v>
      </c>
      <c r="S7" s="11">
        <f>T7*U7</f>
        <v>13601.7908689572</v>
      </c>
      <c r="T7" s="11">
        <v>14904.438822</v>
      </c>
      <c r="U7" s="11">
        <v>0.91259999999999997</v>
      </c>
      <c r="V7" s="11"/>
      <c r="W7" s="11"/>
      <c r="X7" s="11"/>
      <c r="Y7" s="11">
        <f>QUARTILE($W$8:$W$28,1)</f>
        <v>-5.0648622856978281E-3</v>
      </c>
      <c r="Z7" s="11">
        <f>QUARTILE($W$8:$W$28,3)</f>
        <v>1.020634049869309E-2</v>
      </c>
      <c r="AA7" s="11"/>
      <c r="AB7" s="11"/>
      <c r="AC7" s="11"/>
      <c r="AD7" s="11"/>
      <c r="AE7" s="11"/>
      <c r="AH7" s="9">
        <v>1</v>
      </c>
    </row>
    <row r="8" spans="1:34" x14ac:dyDescent="0.25">
      <c r="A8" s="12">
        <v>43132</v>
      </c>
      <c r="B8" s="13">
        <f t="shared" ref="B8:B28" si="0">C8*D8</f>
        <v>147761.24777631363</v>
      </c>
      <c r="C8" s="13">
        <v>197330.72619700001</v>
      </c>
      <c r="D8" s="11">
        <v>0.74880000000000002</v>
      </c>
      <c r="E8" s="11">
        <f>D8/D7</f>
        <v>0.8617792611347681</v>
      </c>
      <c r="F8" s="11">
        <f>LOG(E8)</f>
        <v>-6.4603961492841422E-2</v>
      </c>
      <c r="G8" s="11">
        <f>B7/(B7+S7)</f>
        <v>0.92094855205424542</v>
      </c>
      <c r="H8" s="11">
        <f t="shared" ref="H8:H28" si="1">QUARTILE($F$8:$F$28,1)</f>
        <v>-2.9788916106853049E-2</v>
      </c>
      <c r="I8" s="11">
        <f t="shared" ref="I8:I28" si="2">QUARTILE($F$8:$F$28,3)</f>
        <v>2.0152148551872001E-2</v>
      </c>
      <c r="J8" s="11">
        <f>IF(F8&lt;H8, (H8-F8)/(I8-H8), IF(F8&gt;I8, (F8-I8)/(I8-H8), 0))</f>
        <v>0.69712261089944416</v>
      </c>
      <c r="K8" s="11">
        <f>IF(J8&gt;1.5,1,E8)</f>
        <v>0.8617792611347681</v>
      </c>
      <c r="L8" s="11">
        <f>IF(J8&gt;1.5,0,G8)</f>
        <v>0.92094855205424542</v>
      </c>
      <c r="M8" s="11">
        <f>L8/P8</f>
        <v>0.92094855205424542</v>
      </c>
      <c r="N8" s="11">
        <f>M8*K8</f>
        <v>0.79365436273244216</v>
      </c>
      <c r="O8" s="11"/>
      <c r="P8" s="11">
        <f>L8+AC8</f>
        <v>1</v>
      </c>
      <c r="Q8" s="11">
        <f>M8+AD8</f>
        <v>1</v>
      </c>
      <c r="R8" s="12">
        <v>43132</v>
      </c>
      <c r="S8" s="11">
        <f t="shared" ref="S8:S28" si="3">T8*U8</f>
        <v>14046.899189294401</v>
      </c>
      <c r="T8" s="11">
        <v>15524.866478</v>
      </c>
      <c r="U8" s="11">
        <v>0.90480000000000005</v>
      </c>
      <c r="V8" s="11">
        <f>U8/U7</f>
        <v>0.99145299145299159</v>
      </c>
      <c r="W8" s="11">
        <f>LOG(V8)</f>
        <v>-3.7278725192431039E-3</v>
      </c>
      <c r="X8" s="11">
        <f>S7/(B7+S7)</f>
        <v>7.9051447945754583E-2</v>
      </c>
      <c r="Y8" s="11">
        <f t="shared" ref="Y8:Y28" si="4">QUARTILE($W$8:$W$28,1)</f>
        <v>-5.0648622856978281E-3</v>
      </c>
      <c r="Z8" s="11">
        <f t="shared" ref="Z8:Z28" si="5">QUARTILE($W$8:$W$28,3)</f>
        <v>1.020634049869309E-2</v>
      </c>
      <c r="AA8" s="11">
        <f>IF(W8&lt;Y8, (Y8-W8)/(Z8-Y8), IF(W8&gt;Z8, (W8-Z8)/(Z8-Y8), 0))</f>
        <v>0</v>
      </c>
      <c r="AB8" s="11">
        <f>IF(AA8&gt;1.5,1,V8)</f>
        <v>0.99145299145299159</v>
      </c>
      <c r="AC8" s="11">
        <f>IF(AA8&gt;1.5,0,X8)</f>
        <v>7.9051447945754583E-2</v>
      </c>
      <c r="AD8" s="11">
        <f>AC8/P8</f>
        <v>7.9051447945754583E-2</v>
      </c>
      <c r="AE8" s="11">
        <f>AD8*AB8</f>
        <v>7.8375794544508826E-2</v>
      </c>
      <c r="AG8">
        <f>AE8+N8</f>
        <v>0.87203015727695099</v>
      </c>
      <c r="AH8" s="9">
        <f>AH7*AG8</f>
        <v>0.87203015727695099</v>
      </c>
    </row>
    <row r="9" spans="1:34" x14ac:dyDescent="0.25">
      <c r="A9" s="12">
        <v>43160</v>
      </c>
      <c r="B9" s="13">
        <f t="shared" si="0"/>
        <v>152145.32422366849</v>
      </c>
      <c r="C9" s="13">
        <v>194335.57826499999</v>
      </c>
      <c r="D9" s="11">
        <v>0.78290000000000004</v>
      </c>
      <c r="E9" s="11">
        <f t="shared" ref="E9:E28" si="6">D9/D8</f>
        <v>1.04553952991453</v>
      </c>
      <c r="F9" s="11">
        <f t="shared" ref="F9:F28" si="7">LOG(E9)</f>
        <v>1.9340457334664714E-2</v>
      </c>
      <c r="G9" s="11">
        <f t="shared" ref="G9:G28" si="8">B8/(B8+S8)</f>
        <v>0.91318793612858051</v>
      </c>
      <c r="H9" s="11">
        <f t="shared" si="1"/>
        <v>-2.9788916106853049E-2</v>
      </c>
      <c r="I9" s="11">
        <f t="shared" si="2"/>
        <v>2.0152148551872001E-2</v>
      </c>
      <c r="J9" s="11">
        <f t="shared" ref="J9:J28" si="9">IF(F9&lt;H9, (H9-F9)/(I9-H9), IF(F9&gt;I9, (F9-I9)/(I9-H9), 0))</f>
        <v>0</v>
      </c>
      <c r="K9" s="11">
        <f t="shared" ref="K9:K28" si="10">IF(J9&gt;1.5,1,E9)</f>
        <v>1.04553952991453</v>
      </c>
      <c r="L9" s="11">
        <f t="shared" ref="L9:L28" si="11">IF(J9&gt;1.5,0,G9)</f>
        <v>0.91318793612858051</v>
      </c>
      <c r="M9" s="11">
        <f t="shared" ref="M9:M28" si="12">L9/P9</f>
        <v>0.91318793612858051</v>
      </c>
      <c r="N9" s="11">
        <f t="shared" ref="N9:N28" si="13">M9*K9</f>
        <v>0.95477408546349596</v>
      </c>
      <c r="O9" s="11"/>
      <c r="P9" s="11">
        <f t="shared" ref="P9:Q28" si="14">L9+AC9</f>
        <v>1</v>
      </c>
      <c r="Q9" s="11">
        <f t="shared" si="14"/>
        <v>1</v>
      </c>
      <c r="R9" s="12">
        <v>43160</v>
      </c>
      <c r="S9" s="11">
        <f t="shared" si="3"/>
        <v>14569.842140312199</v>
      </c>
      <c r="T9" s="11">
        <v>15951.217583</v>
      </c>
      <c r="U9" s="11">
        <v>0.91339999999999999</v>
      </c>
      <c r="V9" s="11">
        <f t="shared" ref="V9:V28" si="15">U9/U8</f>
        <v>1.0095048629531387</v>
      </c>
      <c r="W9" s="11">
        <f t="shared" ref="W9:W28" si="16">LOG(V9)</f>
        <v>4.1084153535828625E-3</v>
      </c>
      <c r="X9" s="11">
        <f t="shared" ref="X9:X28" si="17">S8/(B8+S8)</f>
        <v>8.6812063871419529E-2</v>
      </c>
      <c r="Y9" s="11">
        <f t="shared" si="4"/>
        <v>-5.0648622856978281E-3</v>
      </c>
      <c r="Z9" s="11">
        <f t="shared" si="5"/>
        <v>1.020634049869309E-2</v>
      </c>
      <c r="AA9" s="11">
        <f t="shared" ref="AA9:AA28" si="18">IF(W9&lt;Y9, (Y9-W9)/(Z9-Y9), IF(W9&gt;Z9, (W9-Z9)/(Z9-Y9), 0))</f>
        <v>0</v>
      </c>
      <c r="AB9" s="11">
        <f>IF(AA9&gt;1.5,1,V9)</f>
        <v>1.0095048629531387</v>
      </c>
      <c r="AC9" s="11">
        <f t="shared" ref="AC9:AC28" si="19">IF(AA9&gt;1.5,0,X9)</f>
        <v>8.6812063871419529E-2</v>
      </c>
      <c r="AD9" s="11">
        <f t="shared" ref="AD9:AD28" si="20">AC9/P9</f>
        <v>8.6812063871419529E-2</v>
      </c>
      <c r="AE9" s="11">
        <f t="shared" ref="AE9:AE28" si="21">AD9*AB9</f>
        <v>8.7637200641196497E-2</v>
      </c>
      <c r="AG9">
        <f t="shared" ref="AG9:AG28" si="22">AE9+N9</f>
        <v>1.0424112861046924</v>
      </c>
      <c r="AH9" s="9">
        <f t="shared" ref="AH9:AH28" si="23">AH8*AG9</f>
        <v>0.90901407776914367</v>
      </c>
    </row>
    <row r="10" spans="1:34" x14ac:dyDescent="0.25">
      <c r="A10" s="12">
        <v>43191</v>
      </c>
      <c r="B10" s="13">
        <f t="shared" si="0"/>
        <v>148243.64314652901</v>
      </c>
      <c r="C10" s="13">
        <v>202795.68145900001</v>
      </c>
      <c r="D10" s="11">
        <v>0.73099999999999998</v>
      </c>
      <c r="E10" s="11">
        <f t="shared" si="6"/>
        <v>0.93370800868565584</v>
      </c>
      <c r="F10" s="11">
        <f t="shared" si="7"/>
        <v>-2.9788916106853049E-2</v>
      </c>
      <c r="G10" s="11">
        <f t="shared" si="8"/>
        <v>0.91260637854325377</v>
      </c>
      <c r="H10" s="11">
        <f t="shared" si="1"/>
        <v>-2.9788916106853049E-2</v>
      </c>
      <c r="I10" s="11">
        <f t="shared" si="2"/>
        <v>2.0152148551872001E-2</v>
      </c>
      <c r="J10" s="11">
        <f t="shared" si="9"/>
        <v>0</v>
      </c>
      <c r="K10" s="11">
        <f t="shared" si="10"/>
        <v>0.93370800868565584</v>
      </c>
      <c r="L10" s="11">
        <f t="shared" si="11"/>
        <v>0.91260637854325377</v>
      </c>
      <c r="M10" s="11">
        <f t="shared" si="12"/>
        <v>0.91260637854325377</v>
      </c>
      <c r="N10" s="11">
        <f t="shared" si="13"/>
        <v>0.85210788442344931</v>
      </c>
      <c r="O10" s="11"/>
      <c r="P10" s="11">
        <f t="shared" si="14"/>
        <v>1</v>
      </c>
      <c r="Q10" s="11">
        <f t="shared" si="14"/>
        <v>1</v>
      </c>
      <c r="R10" s="12">
        <v>43191</v>
      </c>
      <c r="S10" s="11">
        <f t="shared" si="3"/>
        <v>14622.3181596752</v>
      </c>
      <c r="T10" s="11">
        <v>16879.046704</v>
      </c>
      <c r="U10" s="11">
        <v>0.86629999999999996</v>
      </c>
      <c r="V10" s="11">
        <f t="shared" si="15"/>
        <v>0.94843442084519369</v>
      </c>
      <c r="W10" s="11">
        <f t="shared" si="16"/>
        <v>-2.2992692871976732E-2</v>
      </c>
      <c r="X10" s="11">
        <f t="shared" si="17"/>
        <v>8.7393621456746229E-2</v>
      </c>
      <c r="Y10" s="11">
        <f t="shared" si="4"/>
        <v>-5.0648622856978281E-3</v>
      </c>
      <c r="Z10" s="11">
        <f t="shared" si="5"/>
        <v>1.020634049869309E-2</v>
      </c>
      <c r="AA10" s="11">
        <f t="shared" si="18"/>
        <v>1.1739632325885552</v>
      </c>
      <c r="AB10" s="11">
        <f t="shared" ref="AB10:AB28" si="24">IF(AA10&gt;1.5,1,V10)</f>
        <v>0.94843442084519369</v>
      </c>
      <c r="AC10" s="11">
        <f t="shared" si="19"/>
        <v>8.7393621456746229E-2</v>
      </c>
      <c r="AD10" s="11">
        <f t="shared" si="20"/>
        <v>8.7393621456746229E-2</v>
      </c>
      <c r="AE10" s="11">
        <f t="shared" si="21"/>
        <v>8.2887118751893196E-2</v>
      </c>
      <c r="AG10">
        <f t="shared" si="22"/>
        <v>0.93499500317534245</v>
      </c>
      <c r="AH10" s="9">
        <f t="shared" si="23"/>
        <v>0.84992362053019144</v>
      </c>
    </row>
    <row r="11" spans="1:34" x14ac:dyDescent="0.25">
      <c r="A11" s="12">
        <v>43221</v>
      </c>
      <c r="B11" s="13">
        <f t="shared" si="0"/>
        <v>161845.793727046</v>
      </c>
      <c r="C11" s="13">
        <v>208403.03081</v>
      </c>
      <c r="D11" s="11">
        <v>0.77659999999999996</v>
      </c>
      <c r="E11" s="11">
        <f t="shared" si="6"/>
        <v>1.0623803009575923</v>
      </c>
      <c r="F11" s="11">
        <f t="shared" si="7"/>
        <v>2.6280009252168324E-2</v>
      </c>
      <c r="G11" s="11">
        <f t="shared" si="8"/>
        <v>0.91021869737296557</v>
      </c>
      <c r="H11" s="11">
        <f t="shared" si="1"/>
        <v>-2.9788916106853049E-2</v>
      </c>
      <c r="I11" s="11">
        <f t="shared" si="2"/>
        <v>2.0152148551872001E-2</v>
      </c>
      <c r="J11" s="11">
        <f t="shared" si="9"/>
        <v>0.12270184350636872</v>
      </c>
      <c r="K11" s="11">
        <f t="shared" si="10"/>
        <v>1.0623803009575923</v>
      </c>
      <c r="L11" s="11">
        <f t="shared" si="11"/>
        <v>0.91021869737296557</v>
      </c>
      <c r="M11" s="11">
        <f t="shared" si="12"/>
        <v>0.91021869737296557</v>
      </c>
      <c r="N11" s="11">
        <f t="shared" si="13"/>
        <v>0.96699841365231876</v>
      </c>
      <c r="O11" s="11"/>
      <c r="P11" s="11">
        <f t="shared" si="14"/>
        <v>1</v>
      </c>
      <c r="Q11" s="11">
        <f t="shared" si="14"/>
        <v>1</v>
      </c>
      <c r="R11" s="12">
        <v>43221</v>
      </c>
      <c r="S11" s="11">
        <f t="shared" si="3"/>
        <v>15456.544172034701</v>
      </c>
      <c r="T11" s="11">
        <v>17427.606463</v>
      </c>
      <c r="U11" s="11">
        <v>0.88690000000000002</v>
      </c>
      <c r="V11" s="11">
        <f t="shared" si="15"/>
        <v>1.023779291238601</v>
      </c>
      <c r="W11" s="11">
        <f t="shared" si="16"/>
        <v>1.020634049869309E-2</v>
      </c>
      <c r="X11" s="11">
        <f t="shared" si="17"/>
        <v>8.9781302627034432E-2</v>
      </c>
      <c r="Y11" s="11">
        <f t="shared" si="4"/>
        <v>-5.0648622856978281E-3</v>
      </c>
      <c r="Z11" s="11">
        <f t="shared" si="5"/>
        <v>1.020634049869309E-2</v>
      </c>
      <c r="AA11" s="11">
        <f t="shared" si="18"/>
        <v>0</v>
      </c>
      <c r="AB11" s="11">
        <f t="shared" si="24"/>
        <v>1.023779291238601</v>
      </c>
      <c r="AC11" s="11">
        <f t="shared" si="19"/>
        <v>8.9781302627034432E-2</v>
      </c>
      <c r="AD11" s="11">
        <f t="shared" si="20"/>
        <v>8.9781302627034432E-2</v>
      </c>
      <c r="AE11" s="11">
        <f t="shared" si="21"/>
        <v>9.1916238369983652E-2</v>
      </c>
      <c r="AG11">
        <f t="shared" si="22"/>
        <v>1.0589146520223025</v>
      </c>
      <c r="AH11" s="9">
        <f t="shared" si="23"/>
        <v>0.8999965748792631</v>
      </c>
    </row>
    <row r="12" spans="1:34" x14ac:dyDescent="0.25">
      <c r="A12" s="12">
        <v>43252</v>
      </c>
      <c r="B12" s="13">
        <f t="shared" si="0"/>
        <v>174918.62167880041</v>
      </c>
      <c r="C12" s="13">
        <v>221108.10476399999</v>
      </c>
      <c r="D12" s="11">
        <v>0.79110000000000003</v>
      </c>
      <c r="E12" s="11">
        <f t="shared" si="6"/>
        <v>1.0186711305691476</v>
      </c>
      <c r="F12" s="11">
        <f t="shared" si="7"/>
        <v>8.033998303067981E-3</v>
      </c>
      <c r="G12" s="11">
        <f t="shared" si="8"/>
        <v>0.91282379941976588</v>
      </c>
      <c r="H12" s="11">
        <f t="shared" si="1"/>
        <v>-2.9788916106853049E-2</v>
      </c>
      <c r="I12" s="11">
        <f t="shared" si="2"/>
        <v>2.0152148551872001E-2</v>
      </c>
      <c r="J12" s="11">
        <f t="shared" si="9"/>
        <v>0</v>
      </c>
      <c r="K12" s="11">
        <f t="shared" si="10"/>
        <v>1.0186711305691476</v>
      </c>
      <c r="L12" s="11">
        <f t="shared" si="11"/>
        <v>0.91282379941976588</v>
      </c>
      <c r="M12" s="11">
        <f t="shared" si="12"/>
        <v>0.91282379941976588</v>
      </c>
      <c r="N12" s="11">
        <f t="shared" si="13"/>
        <v>0.92986725176535767</v>
      </c>
      <c r="O12" s="11"/>
      <c r="P12" s="11">
        <f t="shared" si="14"/>
        <v>1</v>
      </c>
      <c r="Q12" s="11">
        <f t="shared" si="14"/>
        <v>1</v>
      </c>
      <c r="R12" s="12">
        <v>43252</v>
      </c>
      <c r="S12" s="11">
        <f t="shared" si="3"/>
        <v>16652.284887425198</v>
      </c>
      <c r="T12" s="11">
        <v>18979.125698</v>
      </c>
      <c r="U12" s="11">
        <v>0.87739999999999996</v>
      </c>
      <c r="V12" s="11">
        <f t="shared" si="15"/>
        <v>0.98928853309279507</v>
      </c>
      <c r="W12" s="11">
        <f t="shared" si="16"/>
        <v>-4.6770248287718646E-3</v>
      </c>
      <c r="X12" s="11">
        <f t="shared" si="17"/>
        <v>8.7176200580234092E-2</v>
      </c>
      <c r="Y12" s="11">
        <f t="shared" si="4"/>
        <v>-5.0648622856978281E-3</v>
      </c>
      <c r="Z12" s="11">
        <f t="shared" si="5"/>
        <v>1.020634049869309E-2</v>
      </c>
      <c r="AA12" s="11">
        <f t="shared" si="18"/>
        <v>0</v>
      </c>
      <c r="AB12" s="11">
        <f t="shared" si="24"/>
        <v>0.98928853309279507</v>
      </c>
      <c r="AC12" s="11">
        <f t="shared" si="19"/>
        <v>8.7176200580234092E-2</v>
      </c>
      <c r="AD12" s="11">
        <f t="shared" si="20"/>
        <v>8.7176200580234092E-2</v>
      </c>
      <c r="AE12" s="11">
        <f t="shared" si="21"/>
        <v>8.6242415592623051E-2</v>
      </c>
      <c r="AG12">
        <f t="shared" si="22"/>
        <v>1.0161096673579808</v>
      </c>
      <c r="AH12" s="9">
        <f t="shared" si="23"/>
        <v>0.91449522032389008</v>
      </c>
    </row>
    <row r="13" spans="1:34" x14ac:dyDescent="0.25">
      <c r="A13" s="12">
        <v>43282</v>
      </c>
      <c r="B13" s="13">
        <f t="shared" si="0"/>
        <v>164479.47895200251</v>
      </c>
      <c r="C13" s="13">
        <v>224545.36375700001</v>
      </c>
      <c r="D13" s="11">
        <v>0.73250000000000004</v>
      </c>
      <c r="E13" s="11">
        <f t="shared" si="6"/>
        <v>0.92592592592592593</v>
      </c>
      <c r="F13" s="11">
        <f t="shared" si="7"/>
        <v>-3.3423755486949702E-2</v>
      </c>
      <c r="G13" s="11">
        <f t="shared" si="8"/>
        <v>0.91307508438569429</v>
      </c>
      <c r="H13" s="11">
        <f t="shared" si="1"/>
        <v>-2.9788916106853049E-2</v>
      </c>
      <c r="I13" s="11">
        <f t="shared" si="2"/>
        <v>2.0152148551872001E-2</v>
      </c>
      <c r="J13" s="11">
        <f t="shared" si="9"/>
        <v>7.278257692212857E-2</v>
      </c>
      <c r="K13" s="11">
        <f t="shared" si="10"/>
        <v>0.92592592592592593</v>
      </c>
      <c r="L13" s="11">
        <f t="shared" si="11"/>
        <v>0.91307508438569429</v>
      </c>
      <c r="M13" s="11">
        <f t="shared" si="12"/>
        <v>0.91307508438569429</v>
      </c>
      <c r="N13" s="11">
        <f t="shared" si="13"/>
        <v>0.84543989294971689</v>
      </c>
      <c r="O13" s="11"/>
      <c r="P13" s="11">
        <f t="shared" si="14"/>
        <v>1</v>
      </c>
      <c r="Q13" s="11">
        <f t="shared" si="14"/>
        <v>1</v>
      </c>
      <c r="R13" s="12">
        <v>43282</v>
      </c>
      <c r="S13" s="11">
        <f t="shared" si="3"/>
        <v>19561.752317959199</v>
      </c>
      <c r="T13" s="11">
        <v>22422.916458</v>
      </c>
      <c r="U13" s="11">
        <v>0.87239999999999995</v>
      </c>
      <c r="V13" s="11">
        <f t="shared" si="15"/>
        <v>0.99430134488260768</v>
      </c>
      <c r="W13" s="11">
        <f t="shared" si="16"/>
        <v>-2.4819731622636753E-3</v>
      </c>
      <c r="X13" s="11">
        <f t="shared" si="17"/>
        <v>8.6924915614305681E-2</v>
      </c>
      <c r="Y13" s="11">
        <f t="shared" si="4"/>
        <v>-5.0648622856978281E-3</v>
      </c>
      <c r="Z13" s="11">
        <f t="shared" si="5"/>
        <v>1.020634049869309E-2</v>
      </c>
      <c r="AA13" s="11">
        <f t="shared" si="18"/>
        <v>0</v>
      </c>
      <c r="AB13" s="11">
        <f t="shared" si="24"/>
        <v>0.99430134488260768</v>
      </c>
      <c r="AC13" s="11">
        <f t="shared" si="19"/>
        <v>8.6924915614305681E-2</v>
      </c>
      <c r="AD13" s="11">
        <f t="shared" si="20"/>
        <v>8.6924915614305681E-2</v>
      </c>
      <c r="AE13" s="11">
        <f t="shared" si="21"/>
        <v>8.6429560499111324E-2</v>
      </c>
      <c r="AG13">
        <f t="shared" si="22"/>
        <v>0.93186945344882821</v>
      </c>
      <c r="AH13" s="9">
        <f t="shared" si="23"/>
        <v>0.85219016114478918</v>
      </c>
    </row>
    <row r="14" spans="1:34" x14ac:dyDescent="0.25">
      <c r="A14" s="12">
        <v>43313</v>
      </c>
      <c r="B14" s="13">
        <f t="shared" si="0"/>
        <v>179891.60710934689</v>
      </c>
      <c r="C14" s="13">
        <v>245988.79681299999</v>
      </c>
      <c r="D14" s="11">
        <v>0.73129999999999995</v>
      </c>
      <c r="E14" s="11">
        <f t="shared" si="6"/>
        <v>0.99836177474402721</v>
      </c>
      <c r="F14" s="11">
        <f t="shared" si="7"/>
        <v>-7.1205560189961604E-4</v>
      </c>
      <c r="G14" s="11">
        <f t="shared" si="8"/>
        <v>0.89370994649962454</v>
      </c>
      <c r="H14" s="11">
        <f t="shared" si="1"/>
        <v>-2.9788916106853049E-2</v>
      </c>
      <c r="I14" s="11">
        <f t="shared" si="2"/>
        <v>2.0152148551872001E-2</v>
      </c>
      <c r="J14" s="11">
        <f t="shared" si="9"/>
        <v>0</v>
      </c>
      <c r="K14" s="11">
        <f t="shared" si="10"/>
        <v>0.99836177474402721</v>
      </c>
      <c r="L14" s="11">
        <f t="shared" si="11"/>
        <v>0.89370994649962454</v>
      </c>
      <c r="M14" s="11">
        <f t="shared" si="12"/>
        <v>0.89370994649962454</v>
      </c>
      <c r="N14" s="11">
        <f t="shared" si="13"/>
        <v>0.89224584829375475</v>
      </c>
      <c r="O14" s="11"/>
      <c r="P14" s="11">
        <f t="shared" si="14"/>
        <v>1</v>
      </c>
      <c r="Q14" s="11">
        <f t="shared" si="14"/>
        <v>1</v>
      </c>
      <c r="R14" s="12">
        <v>43313</v>
      </c>
      <c r="S14" s="11">
        <f t="shared" si="3"/>
        <v>20929.5147359328</v>
      </c>
      <c r="T14" s="11">
        <v>24756.937232</v>
      </c>
      <c r="U14" s="11">
        <v>0.84540000000000004</v>
      </c>
      <c r="V14" s="11">
        <f t="shared" si="15"/>
        <v>0.96905089408528211</v>
      </c>
      <c r="W14" s="11">
        <f t="shared" si="16"/>
        <v>-1.3653413413662547E-2</v>
      </c>
      <c r="X14" s="11">
        <f t="shared" si="17"/>
        <v>0.10629005350037543</v>
      </c>
      <c r="Y14" s="11">
        <f t="shared" si="4"/>
        <v>-5.0648622856978281E-3</v>
      </c>
      <c r="Z14" s="11">
        <f t="shared" si="5"/>
        <v>1.020634049869309E-2</v>
      </c>
      <c r="AA14" s="11">
        <f t="shared" si="18"/>
        <v>0.56240174721164027</v>
      </c>
      <c r="AB14" s="11">
        <f t="shared" si="24"/>
        <v>0.96905089408528211</v>
      </c>
      <c r="AC14" s="11">
        <f t="shared" si="19"/>
        <v>0.10629005350037543</v>
      </c>
      <c r="AD14" s="11">
        <f t="shared" si="20"/>
        <v>0.10629005350037543</v>
      </c>
      <c r="AE14" s="11">
        <f t="shared" si="21"/>
        <v>0.10300047137691128</v>
      </c>
      <c r="AG14">
        <f t="shared" si="22"/>
        <v>0.99524631967066601</v>
      </c>
      <c r="AH14" s="9">
        <f t="shared" si="23"/>
        <v>0.84813912153890325</v>
      </c>
    </row>
    <row r="15" spans="1:34" x14ac:dyDescent="0.25">
      <c r="A15" s="12">
        <v>43344</v>
      </c>
      <c r="B15" s="13">
        <f t="shared" si="0"/>
        <v>227380.39611758242</v>
      </c>
      <c r="C15" s="13">
        <v>263660.01405100001</v>
      </c>
      <c r="D15" s="11">
        <v>0.86240000000000006</v>
      </c>
      <c r="E15" s="11">
        <f t="shared" si="6"/>
        <v>1.179269793518392</v>
      </c>
      <c r="F15" s="11">
        <f t="shared" si="7"/>
        <v>7.1613174418416026E-2</v>
      </c>
      <c r="G15" s="11">
        <f t="shared" si="8"/>
        <v>0.89578031163446192</v>
      </c>
      <c r="H15" s="11">
        <f t="shared" si="1"/>
        <v>-2.9788916106853049E-2</v>
      </c>
      <c r="I15" s="11">
        <f t="shared" si="2"/>
        <v>2.0152148551872001E-2</v>
      </c>
      <c r="J15" s="11">
        <f t="shared" si="9"/>
        <v>1.0304350982143795</v>
      </c>
      <c r="K15" s="11">
        <f t="shared" si="10"/>
        <v>1.179269793518392</v>
      </c>
      <c r="L15" s="11">
        <f t="shared" si="11"/>
        <v>0.89578031163446192</v>
      </c>
      <c r="M15" s="11">
        <f t="shared" si="12"/>
        <v>0.89578031163446192</v>
      </c>
      <c r="N15" s="11">
        <f t="shared" si="13"/>
        <v>1.0563666631390127</v>
      </c>
      <c r="O15" s="11"/>
      <c r="P15" s="11">
        <f t="shared" si="14"/>
        <v>1</v>
      </c>
      <c r="Q15" s="11">
        <f t="shared" si="14"/>
        <v>1</v>
      </c>
      <c r="R15" s="12">
        <v>43344</v>
      </c>
      <c r="S15" s="11">
        <f t="shared" si="3"/>
        <v>23632.816478492998</v>
      </c>
      <c r="T15" s="11">
        <v>26514.996609999998</v>
      </c>
      <c r="U15" s="11">
        <v>0.89129999999999998</v>
      </c>
      <c r="V15" s="11">
        <f t="shared" si="15"/>
        <v>1.0542938254080907</v>
      </c>
      <c r="W15" s="11">
        <f t="shared" si="16"/>
        <v>2.2961663030326363E-2</v>
      </c>
      <c r="X15" s="11">
        <f t="shared" si="17"/>
        <v>0.10421968836553806</v>
      </c>
      <c r="Y15" s="11">
        <f t="shared" si="4"/>
        <v>-5.0648622856978281E-3</v>
      </c>
      <c r="Z15" s="11">
        <f t="shared" si="5"/>
        <v>1.020634049869309E-2</v>
      </c>
      <c r="AA15" s="11">
        <f t="shared" si="18"/>
        <v>0.83525330072041282</v>
      </c>
      <c r="AB15" s="11">
        <f t="shared" si="24"/>
        <v>1.0542938254080907</v>
      </c>
      <c r="AC15" s="11">
        <f t="shared" si="19"/>
        <v>0.10421968836553806</v>
      </c>
      <c r="AD15" s="11">
        <f t="shared" si="20"/>
        <v>0.10421968836553806</v>
      </c>
      <c r="AE15" s="11">
        <f t="shared" si="21"/>
        <v>0.10987817392974221</v>
      </c>
      <c r="AG15">
        <f t="shared" si="22"/>
        <v>1.166244837068755</v>
      </c>
      <c r="AH15" s="9">
        <f t="shared" si="23"/>
        <v>0.98913787161077527</v>
      </c>
    </row>
    <row r="16" spans="1:34" x14ac:dyDescent="0.25">
      <c r="A16" s="12">
        <v>43374</v>
      </c>
      <c r="B16" s="13">
        <f t="shared" si="0"/>
        <v>239116.94152576089</v>
      </c>
      <c r="C16" s="13">
        <v>280620.75052900001</v>
      </c>
      <c r="D16" s="11">
        <v>0.85209999999999997</v>
      </c>
      <c r="E16" s="11">
        <f t="shared" si="6"/>
        <v>0.98805658627087189</v>
      </c>
      <c r="F16" s="11">
        <f t="shared" si="7"/>
        <v>-5.2181825363939284E-3</v>
      </c>
      <c r="G16" s="11">
        <f t="shared" si="8"/>
        <v>0.90585030869860073</v>
      </c>
      <c r="H16" s="11">
        <f t="shared" si="1"/>
        <v>-2.9788916106853049E-2</v>
      </c>
      <c r="I16" s="11">
        <f t="shared" si="2"/>
        <v>2.0152148551872001E-2</v>
      </c>
      <c r="J16" s="11">
        <f t="shared" si="9"/>
        <v>0</v>
      </c>
      <c r="K16" s="11">
        <f t="shared" si="10"/>
        <v>0.98805658627087189</v>
      </c>
      <c r="L16" s="11">
        <f t="shared" si="11"/>
        <v>0.90585030869860073</v>
      </c>
      <c r="M16" s="11">
        <f t="shared" si="12"/>
        <v>0.90585030869860073</v>
      </c>
      <c r="N16" s="11">
        <f t="shared" si="13"/>
        <v>0.8950313636851549</v>
      </c>
      <c r="O16" s="11"/>
      <c r="P16" s="11">
        <f t="shared" si="14"/>
        <v>1</v>
      </c>
      <c r="Q16" s="11">
        <f t="shared" si="14"/>
        <v>1</v>
      </c>
      <c r="R16" s="12">
        <v>43374</v>
      </c>
      <c r="S16" s="11">
        <f t="shared" si="3"/>
        <v>24342.857664802199</v>
      </c>
      <c r="T16" s="11">
        <v>26948.807334000001</v>
      </c>
      <c r="U16" s="11">
        <v>0.90329999999999999</v>
      </c>
      <c r="V16" s="11">
        <f t="shared" si="15"/>
        <v>1.01346348030966</v>
      </c>
      <c r="W16" s="11">
        <f t="shared" si="16"/>
        <v>5.808103709095268E-3</v>
      </c>
      <c r="X16" s="11">
        <f t="shared" si="17"/>
        <v>9.4149691301399219E-2</v>
      </c>
      <c r="Y16" s="11">
        <f t="shared" si="4"/>
        <v>-5.0648622856978281E-3</v>
      </c>
      <c r="Z16" s="11">
        <f t="shared" si="5"/>
        <v>1.020634049869309E-2</v>
      </c>
      <c r="AA16" s="11">
        <f t="shared" si="18"/>
        <v>0</v>
      </c>
      <c r="AB16" s="11">
        <f t="shared" si="24"/>
        <v>1.01346348030966</v>
      </c>
      <c r="AC16" s="11">
        <f t="shared" si="19"/>
        <v>9.4149691301399219E-2</v>
      </c>
      <c r="AD16" s="11">
        <f t="shared" si="20"/>
        <v>9.4149691301399219E-2</v>
      </c>
      <c r="AE16" s="11">
        <f t="shared" si="21"/>
        <v>9.5417273816396184E-2</v>
      </c>
      <c r="AG16">
        <f t="shared" si="22"/>
        <v>0.9904486375015511</v>
      </c>
      <c r="AH16" s="9">
        <f t="shared" si="23"/>
        <v>0.97969025723807657</v>
      </c>
    </row>
    <row r="17" spans="1:34" x14ac:dyDescent="0.25">
      <c r="A17" s="12">
        <v>43405</v>
      </c>
      <c r="B17" s="13">
        <f t="shared" si="0"/>
        <v>260901.69442945541</v>
      </c>
      <c r="C17" s="13">
        <v>305433.96678700001</v>
      </c>
      <c r="D17" s="11">
        <v>0.85419999999999996</v>
      </c>
      <c r="E17" s="11">
        <f t="shared" si="6"/>
        <v>1.002464499471893</v>
      </c>
      <c r="F17" s="11">
        <f t="shared" si="7"/>
        <v>1.0690017845356621E-3</v>
      </c>
      <c r="G17" s="11">
        <f t="shared" si="8"/>
        <v>0.90760314196096847</v>
      </c>
      <c r="H17" s="11">
        <f t="shared" si="1"/>
        <v>-2.9788916106853049E-2</v>
      </c>
      <c r="I17" s="11">
        <f t="shared" si="2"/>
        <v>2.0152148551872001E-2</v>
      </c>
      <c r="J17" s="11">
        <f t="shared" si="9"/>
        <v>0</v>
      </c>
      <c r="K17" s="11">
        <f t="shared" si="10"/>
        <v>1.002464499471893</v>
      </c>
      <c r="L17" s="11">
        <f t="shared" si="11"/>
        <v>0.90760314196096847</v>
      </c>
      <c r="M17" s="11">
        <f t="shared" si="12"/>
        <v>0.90760314196096847</v>
      </c>
      <c r="N17" s="11">
        <f t="shared" si="13"/>
        <v>0.90983992942501968</v>
      </c>
      <c r="O17" s="11"/>
      <c r="P17" s="11">
        <f t="shared" si="14"/>
        <v>1</v>
      </c>
      <c r="Q17" s="11">
        <f t="shared" si="14"/>
        <v>1</v>
      </c>
      <c r="R17" s="12">
        <v>43405</v>
      </c>
      <c r="S17" s="11">
        <f t="shared" si="3"/>
        <v>25127.451002640501</v>
      </c>
      <c r="T17" s="11">
        <v>29269.016893</v>
      </c>
      <c r="U17" s="11">
        <v>0.85850000000000004</v>
      </c>
      <c r="V17" s="11">
        <f t="shared" si="15"/>
        <v>0.95040407395106841</v>
      </c>
      <c r="W17" s="11">
        <f t="shared" si="16"/>
        <v>-2.2091710735486401E-2</v>
      </c>
      <c r="X17" s="11">
        <f t="shared" si="17"/>
        <v>9.2396858039031485E-2</v>
      </c>
      <c r="Y17" s="11">
        <f t="shared" si="4"/>
        <v>-5.0648622856978281E-3</v>
      </c>
      <c r="Z17" s="11">
        <f t="shared" si="5"/>
        <v>1.020634049869309E-2</v>
      </c>
      <c r="AA17" s="11">
        <f t="shared" si="18"/>
        <v>1.1149644654835009</v>
      </c>
      <c r="AB17" s="11">
        <f t="shared" si="24"/>
        <v>0.95040407395106841</v>
      </c>
      <c r="AC17" s="11">
        <f t="shared" si="19"/>
        <v>9.2396858039031485E-2</v>
      </c>
      <c r="AD17" s="11">
        <f t="shared" si="20"/>
        <v>9.2396858039031485E-2</v>
      </c>
      <c r="AE17" s="11">
        <f t="shared" si="21"/>
        <v>8.7814350300574051E-2</v>
      </c>
      <c r="AG17">
        <f t="shared" si="22"/>
        <v>0.99765427972559373</v>
      </c>
      <c r="AH17" s="9">
        <f t="shared" si="23"/>
        <v>0.97739217793903488</v>
      </c>
    </row>
    <row r="18" spans="1:34" x14ac:dyDescent="0.25">
      <c r="A18" s="12">
        <v>43435</v>
      </c>
      <c r="B18" s="13">
        <f t="shared" si="0"/>
        <v>954751.56252000004</v>
      </c>
      <c r="C18" s="13">
        <v>318250.52084000001</v>
      </c>
      <c r="D18" s="11">
        <v>3</v>
      </c>
      <c r="E18" s="11">
        <f t="shared" si="6"/>
        <v>3.5120580660266918</v>
      </c>
      <c r="F18" s="11">
        <f t="shared" si="7"/>
        <v>0.54556168762885715</v>
      </c>
      <c r="G18" s="11">
        <f t="shared" si="8"/>
        <v>0.91215073217562781</v>
      </c>
      <c r="H18" s="11">
        <f t="shared" si="1"/>
        <v>-2.9788916106853049E-2</v>
      </c>
      <c r="I18" s="11">
        <f t="shared" si="2"/>
        <v>2.0152148551872001E-2</v>
      </c>
      <c r="J18" s="11">
        <f t="shared" si="9"/>
        <v>10.520591474519005</v>
      </c>
      <c r="K18" s="11">
        <f t="shared" si="10"/>
        <v>1</v>
      </c>
      <c r="L18" s="11">
        <f t="shared" si="11"/>
        <v>0</v>
      </c>
      <c r="M18" s="11">
        <f t="shared" si="12"/>
        <v>0</v>
      </c>
      <c r="N18" s="11">
        <f t="shared" si="13"/>
        <v>0</v>
      </c>
      <c r="O18" s="11"/>
      <c r="P18" s="11">
        <f t="shared" si="14"/>
        <v>8.7849267824372204E-2</v>
      </c>
      <c r="Q18" s="11">
        <f t="shared" si="14"/>
        <v>1</v>
      </c>
      <c r="R18" s="12">
        <v>43435</v>
      </c>
      <c r="S18" s="11">
        <f t="shared" si="3"/>
        <v>25683.374080107002</v>
      </c>
      <c r="T18" s="11">
        <v>29572.106022</v>
      </c>
      <c r="U18" s="11">
        <v>0.86850000000000005</v>
      </c>
      <c r="V18" s="11">
        <f t="shared" si="15"/>
        <v>1.0116482236458939</v>
      </c>
      <c r="W18" s="11">
        <f t="shared" si="16"/>
        <v>5.0295232861820921E-3</v>
      </c>
      <c r="X18" s="11">
        <f t="shared" si="17"/>
        <v>8.7849267824372204E-2</v>
      </c>
      <c r="Y18" s="11">
        <f t="shared" si="4"/>
        <v>-5.0648622856978281E-3</v>
      </c>
      <c r="Z18" s="11">
        <f t="shared" si="5"/>
        <v>1.020634049869309E-2</v>
      </c>
      <c r="AA18" s="11">
        <f t="shared" si="18"/>
        <v>0</v>
      </c>
      <c r="AB18" s="11">
        <f t="shared" si="24"/>
        <v>1.0116482236458939</v>
      </c>
      <c r="AC18" s="11">
        <f t="shared" si="19"/>
        <v>8.7849267824372204E-2</v>
      </c>
      <c r="AD18" s="11">
        <f t="shared" si="20"/>
        <v>1</v>
      </c>
      <c r="AE18" s="11">
        <f t="shared" si="21"/>
        <v>1.0116482236458939</v>
      </c>
      <c r="AG18">
        <f t="shared" si="22"/>
        <v>1.0116482236458939</v>
      </c>
      <c r="AH18" s="9">
        <f t="shared" si="23"/>
        <v>0.9887770606174161</v>
      </c>
    </row>
    <row r="19" spans="1:34" x14ac:dyDescent="0.25">
      <c r="A19" s="12">
        <v>43466</v>
      </c>
      <c r="B19" s="13">
        <f t="shared" si="0"/>
        <v>330687.82328993618</v>
      </c>
      <c r="C19" s="13">
        <v>333287.46552099998</v>
      </c>
      <c r="D19" s="11">
        <v>0.99219999999999997</v>
      </c>
      <c r="E19" s="11">
        <f t="shared" si="6"/>
        <v>0.33073333333333332</v>
      </c>
      <c r="F19" s="11">
        <f t="shared" si="7"/>
        <v>-0.48052203201949567</v>
      </c>
      <c r="G19" s="11">
        <f t="shared" si="8"/>
        <v>0.97380410150502161</v>
      </c>
      <c r="H19" s="11">
        <f t="shared" si="1"/>
        <v>-2.9788916106853049E-2</v>
      </c>
      <c r="I19" s="11">
        <f t="shared" si="2"/>
        <v>2.0152148551872001E-2</v>
      </c>
      <c r="J19" s="11">
        <f t="shared" si="9"/>
        <v>9.0253005015562167</v>
      </c>
      <c r="K19" s="11">
        <f t="shared" si="10"/>
        <v>1</v>
      </c>
      <c r="L19" s="11">
        <f t="shared" si="11"/>
        <v>0</v>
      </c>
      <c r="M19" s="11">
        <f t="shared" si="12"/>
        <v>0</v>
      </c>
      <c r="N19" s="11">
        <f t="shared" si="13"/>
        <v>0</v>
      </c>
      <c r="O19" s="11"/>
      <c r="P19" s="11">
        <f t="shared" si="14"/>
        <v>2.6195898494978415E-2</v>
      </c>
      <c r="Q19" s="11">
        <f t="shared" si="14"/>
        <v>1</v>
      </c>
      <c r="R19" s="12">
        <v>43466</v>
      </c>
      <c r="S19" s="11">
        <f t="shared" si="3"/>
        <v>28911.227692816799</v>
      </c>
      <c r="T19" s="11">
        <v>32902.273463999998</v>
      </c>
      <c r="U19" s="11">
        <v>0.87870000000000004</v>
      </c>
      <c r="V19" s="11">
        <f t="shared" si="15"/>
        <v>1.0117443868739204</v>
      </c>
      <c r="W19" s="11">
        <f t="shared" si="16"/>
        <v>5.0708036181436071E-3</v>
      </c>
      <c r="X19" s="11">
        <f t="shared" si="17"/>
        <v>2.6195898494978415E-2</v>
      </c>
      <c r="Y19" s="11">
        <f t="shared" si="4"/>
        <v>-5.0648622856978281E-3</v>
      </c>
      <c r="Z19" s="11">
        <f t="shared" si="5"/>
        <v>1.020634049869309E-2</v>
      </c>
      <c r="AA19" s="11">
        <f t="shared" si="18"/>
        <v>0</v>
      </c>
      <c r="AB19" s="11">
        <f t="shared" si="24"/>
        <v>1.0117443868739204</v>
      </c>
      <c r="AC19" s="11">
        <f t="shared" si="19"/>
        <v>2.6195898494978415E-2</v>
      </c>
      <c r="AD19" s="11">
        <f t="shared" si="20"/>
        <v>1</v>
      </c>
      <c r="AE19" s="11">
        <f t="shared" si="21"/>
        <v>1.0117443868739204</v>
      </c>
      <c r="AG19">
        <f t="shared" si="22"/>
        <v>1.0117443868739204</v>
      </c>
      <c r="AH19" s="9">
        <f t="shared" si="23"/>
        <v>1.0003896409493649</v>
      </c>
    </row>
    <row r="20" spans="1:34" x14ac:dyDescent="0.25">
      <c r="A20" s="12">
        <v>43497</v>
      </c>
      <c r="B20" s="13">
        <f t="shared" si="0"/>
        <v>331473.70236924</v>
      </c>
      <c r="C20" s="13">
        <v>358156.35048000002</v>
      </c>
      <c r="D20" s="11">
        <v>0.92549999999999999</v>
      </c>
      <c r="E20" s="11">
        <f t="shared" si="6"/>
        <v>0.9327756500705503</v>
      </c>
      <c r="F20" s="11">
        <f t="shared" si="7"/>
        <v>-3.0222799611243845E-2</v>
      </c>
      <c r="G20" s="11">
        <f t="shared" si="8"/>
        <v>0.91960149056621554</v>
      </c>
      <c r="H20" s="11">
        <f t="shared" si="1"/>
        <v>-2.9788916106853049E-2</v>
      </c>
      <c r="I20" s="11">
        <f t="shared" si="2"/>
        <v>2.0152148551872001E-2</v>
      </c>
      <c r="J20" s="11">
        <f t="shared" si="9"/>
        <v>8.6879105873245242E-3</v>
      </c>
      <c r="K20" s="11">
        <f t="shared" si="10"/>
        <v>0.9327756500705503</v>
      </c>
      <c r="L20" s="11">
        <f t="shared" si="11"/>
        <v>0.91960149056621554</v>
      </c>
      <c r="M20" s="11">
        <f t="shared" si="12"/>
        <v>0.91960149056621554</v>
      </c>
      <c r="N20" s="11">
        <f t="shared" si="13"/>
        <v>0.85778187816874873</v>
      </c>
      <c r="O20" s="11"/>
      <c r="P20" s="11">
        <f t="shared" si="14"/>
        <v>1</v>
      </c>
      <c r="Q20" s="11">
        <f t="shared" si="14"/>
        <v>1</v>
      </c>
      <c r="R20" s="12">
        <v>43497</v>
      </c>
      <c r="S20" s="11">
        <f t="shared" si="3"/>
        <v>29910.805058820799</v>
      </c>
      <c r="T20" s="11">
        <v>34336.821327999998</v>
      </c>
      <c r="U20" s="11">
        <v>0.87109999999999999</v>
      </c>
      <c r="V20" s="11">
        <f t="shared" si="15"/>
        <v>0.99135085922385335</v>
      </c>
      <c r="W20" s="11">
        <f t="shared" si="16"/>
        <v>-3.7726126619085556E-3</v>
      </c>
      <c r="X20" s="11">
        <f t="shared" si="17"/>
        <v>8.0398509433784446E-2</v>
      </c>
      <c r="Y20" s="11">
        <f t="shared" si="4"/>
        <v>-5.0648622856978281E-3</v>
      </c>
      <c r="Z20" s="11">
        <f t="shared" si="5"/>
        <v>1.020634049869309E-2</v>
      </c>
      <c r="AA20" s="11">
        <f t="shared" si="18"/>
        <v>0</v>
      </c>
      <c r="AB20" s="11">
        <f t="shared" si="24"/>
        <v>0.99135085922385335</v>
      </c>
      <c r="AC20" s="11">
        <f t="shared" si="19"/>
        <v>8.0398509433784446E-2</v>
      </c>
      <c r="AD20" s="11">
        <f t="shared" si="20"/>
        <v>8.0398509433784446E-2</v>
      </c>
      <c r="AE20" s="11">
        <f t="shared" si="21"/>
        <v>7.9703131407499295E-2</v>
      </c>
      <c r="AG20">
        <f t="shared" si="22"/>
        <v>0.93748500957624803</v>
      </c>
      <c r="AH20" s="9">
        <f t="shared" si="23"/>
        <v>0.93785029212539472</v>
      </c>
    </row>
    <row r="21" spans="1:34" x14ac:dyDescent="0.25">
      <c r="A21" s="12">
        <v>43525</v>
      </c>
      <c r="B21" s="13">
        <f t="shared" si="0"/>
        <v>303520.89191062603</v>
      </c>
      <c r="C21" s="13">
        <v>376576.788971</v>
      </c>
      <c r="D21" s="11">
        <v>0.80600000000000005</v>
      </c>
      <c r="E21" s="11">
        <f t="shared" si="6"/>
        <v>0.87088060507833609</v>
      </c>
      <c r="F21" s="11">
        <f t="shared" si="7"/>
        <v>-6.0041381283832254E-2</v>
      </c>
      <c r="G21" s="11">
        <f t="shared" si="8"/>
        <v>0.91723274118281062</v>
      </c>
      <c r="H21" s="11">
        <f t="shared" si="1"/>
        <v>-2.9788916106853049E-2</v>
      </c>
      <c r="I21" s="11">
        <f t="shared" si="2"/>
        <v>2.0152148551872001E-2</v>
      </c>
      <c r="J21" s="11">
        <f t="shared" si="9"/>
        <v>0.6057633209005665</v>
      </c>
      <c r="K21" s="11">
        <f t="shared" si="10"/>
        <v>0.87088060507833609</v>
      </c>
      <c r="L21" s="11">
        <f t="shared" si="11"/>
        <v>0.91723274118281062</v>
      </c>
      <c r="M21" s="11">
        <f t="shared" si="12"/>
        <v>0.91723274118281062</v>
      </c>
      <c r="N21" s="11">
        <f t="shared" si="13"/>
        <v>0.79880020463894696</v>
      </c>
      <c r="O21" s="11"/>
      <c r="P21" s="11">
        <f t="shared" si="14"/>
        <v>1</v>
      </c>
      <c r="Q21" s="11">
        <f t="shared" si="14"/>
        <v>1</v>
      </c>
      <c r="R21" s="12">
        <v>43525</v>
      </c>
      <c r="S21" s="11">
        <f t="shared" si="3"/>
        <v>31211.657681778001</v>
      </c>
      <c r="T21" s="11">
        <v>36250.473497999999</v>
      </c>
      <c r="U21" s="11">
        <v>0.86099999999999999</v>
      </c>
      <c r="V21" s="11">
        <f t="shared" si="15"/>
        <v>0.98840546435541266</v>
      </c>
      <c r="W21" s="11">
        <f t="shared" si="16"/>
        <v>-5.0648622856978281E-3</v>
      </c>
      <c r="X21" s="11">
        <f t="shared" si="17"/>
        <v>8.2767258817189354E-2</v>
      </c>
      <c r="Y21" s="11">
        <f t="shared" si="4"/>
        <v>-5.0648622856978281E-3</v>
      </c>
      <c r="Z21" s="11">
        <f t="shared" si="5"/>
        <v>1.020634049869309E-2</v>
      </c>
      <c r="AA21" s="11">
        <f t="shared" si="18"/>
        <v>0</v>
      </c>
      <c r="AB21" s="11">
        <f t="shared" si="24"/>
        <v>0.98840546435541266</v>
      </c>
      <c r="AC21" s="11">
        <f t="shared" si="19"/>
        <v>8.2767258817189354E-2</v>
      </c>
      <c r="AD21" s="11">
        <f t="shared" si="20"/>
        <v>8.2767258817189354E-2</v>
      </c>
      <c r="AE21" s="11">
        <f t="shared" si="21"/>
        <v>8.1807610884628665E-2</v>
      </c>
      <c r="AG21">
        <f t="shared" si="22"/>
        <v>0.88060781552357559</v>
      </c>
      <c r="AH21" s="9">
        <f t="shared" si="23"/>
        <v>0.82587829703669102</v>
      </c>
    </row>
    <row r="22" spans="1:34" x14ac:dyDescent="0.25">
      <c r="A22" s="12">
        <v>43556</v>
      </c>
      <c r="B22" s="13">
        <f t="shared" si="0"/>
        <v>302073.99866696517</v>
      </c>
      <c r="C22" s="13">
        <v>391998.44104200002</v>
      </c>
      <c r="D22" s="11">
        <v>0.77059999999999995</v>
      </c>
      <c r="E22" s="11">
        <f t="shared" si="6"/>
        <v>0.95607940446650108</v>
      </c>
      <c r="F22" s="11">
        <f t="shared" si="7"/>
        <v>-1.9506037128108597E-2</v>
      </c>
      <c r="G22" s="11">
        <f t="shared" si="8"/>
        <v>0.90675643070928202</v>
      </c>
      <c r="H22" s="11">
        <f t="shared" si="1"/>
        <v>-2.9788916106853049E-2</v>
      </c>
      <c r="I22" s="11">
        <f t="shared" si="2"/>
        <v>2.0152148551872001E-2</v>
      </c>
      <c r="J22" s="11">
        <f t="shared" si="9"/>
        <v>0</v>
      </c>
      <c r="K22" s="11">
        <f t="shared" si="10"/>
        <v>0.95607940446650108</v>
      </c>
      <c r="L22" s="11">
        <f t="shared" si="11"/>
        <v>0.90675643070928202</v>
      </c>
      <c r="M22" s="11">
        <f t="shared" si="12"/>
        <v>0.90675643070928202</v>
      </c>
      <c r="N22" s="11">
        <f t="shared" si="13"/>
        <v>0.86693114826870055</v>
      </c>
      <c r="O22" s="11"/>
      <c r="P22" s="11">
        <f t="shared" si="14"/>
        <v>1</v>
      </c>
      <c r="Q22" s="11">
        <f t="shared" si="14"/>
        <v>1</v>
      </c>
      <c r="R22" s="12">
        <v>43556</v>
      </c>
      <c r="S22" s="11">
        <f t="shared" si="3"/>
        <v>33021.935979101996</v>
      </c>
      <c r="T22" s="11">
        <v>39116.247309999999</v>
      </c>
      <c r="U22" s="11">
        <v>0.84419999999999995</v>
      </c>
      <c r="V22" s="11">
        <f t="shared" si="15"/>
        <v>0.98048780487804876</v>
      </c>
      <c r="W22" s="11">
        <f t="shared" si="16"/>
        <v>-8.557803635265435E-3</v>
      </c>
      <c r="X22" s="11">
        <f t="shared" si="17"/>
        <v>9.324356929071792E-2</v>
      </c>
      <c r="Y22" s="11">
        <f t="shared" si="4"/>
        <v>-5.0648622856978281E-3</v>
      </c>
      <c r="Z22" s="11">
        <f t="shared" si="5"/>
        <v>1.020634049869309E-2</v>
      </c>
      <c r="AA22" s="11">
        <f t="shared" si="18"/>
        <v>0.22872732415928826</v>
      </c>
      <c r="AB22" s="11">
        <f t="shared" si="24"/>
        <v>0.98048780487804876</v>
      </c>
      <c r="AC22" s="11">
        <f t="shared" si="19"/>
        <v>9.324356929071792E-2</v>
      </c>
      <c r="AD22" s="11">
        <f t="shared" si="20"/>
        <v>9.324356929071792E-2</v>
      </c>
      <c r="AE22" s="11">
        <f t="shared" si="21"/>
        <v>9.1424182572850246E-2</v>
      </c>
      <c r="AG22">
        <f t="shared" si="22"/>
        <v>0.95835533084155078</v>
      </c>
      <c r="AH22" s="9">
        <f t="shared" si="23"/>
        <v>0.79148486859145462</v>
      </c>
    </row>
    <row r="23" spans="1:34" x14ac:dyDescent="0.25">
      <c r="A23" s="12">
        <v>43586</v>
      </c>
      <c r="B23" s="13">
        <f t="shared" si="0"/>
        <v>328879.55205625121</v>
      </c>
      <c r="C23" s="13">
        <v>407432.54714600003</v>
      </c>
      <c r="D23" s="11">
        <v>0.80720000000000003</v>
      </c>
      <c r="E23" s="11">
        <f t="shared" si="6"/>
        <v>1.0474954580846094</v>
      </c>
      <c r="F23" s="11">
        <f t="shared" si="7"/>
        <v>2.0152148551872001E-2</v>
      </c>
      <c r="G23" s="11">
        <f t="shared" si="8"/>
        <v>0.90145527723581553</v>
      </c>
      <c r="H23" s="11">
        <f t="shared" si="1"/>
        <v>-2.9788916106853049E-2</v>
      </c>
      <c r="I23" s="11">
        <f t="shared" si="2"/>
        <v>2.0152148551872001E-2</v>
      </c>
      <c r="J23" s="11">
        <f t="shared" si="9"/>
        <v>0</v>
      </c>
      <c r="K23" s="11">
        <f t="shared" si="10"/>
        <v>1.0474954580846094</v>
      </c>
      <c r="L23" s="11">
        <f t="shared" si="11"/>
        <v>0.90145527723581553</v>
      </c>
      <c r="M23" s="11">
        <f t="shared" si="12"/>
        <v>0.90145527723581553</v>
      </c>
      <c r="N23" s="11">
        <f t="shared" si="13"/>
        <v>0.9442703085709192</v>
      </c>
      <c r="O23" s="11"/>
      <c r="P23" s="11">
        <f t="shared" si="14"/>
        <v>1</v>
      </c>
      <c r="Q23" s="11">
        <f t="shared" si="14"/>
        <v>1</v>
      </c>
      <c r="R23" s="12">
        <v>43586</v>
      </c>
      <c r="S23" s="11">
        <f t="shared" si="3"/>
        <v>36934.644343697997</v>
      </c>
      <c r="T23" s="11">
        <v>43813.338486000001</v>
      </c>
      <c r="U23" s="11">
        <v>0.84299999999999997</v>
      </c>
      <c r="V23" s="11">
        <f t="shared" si="15"/>
        <v>0.99857853589196877</v>
      </c>
      <c r="W23" s="11">
        <f t="shared" si="16"/>
        <v>-6.1777319364698794E-4</v>
      </c>
      <c r="X23" s="11">
        <f t="shared" si="17"/>
        <v>9.8544722764184564E-2</v>
      </c>
      <c r="Y23" s="11">
        <f t="shared" si="4"/>
        <v>-5.0648622856978281E-3</v>
      </c>
      <c r="Z23" s="11">
        <f t="shared" si="5"/>
        <v>1.020634049869309E-2</v>
      </c>
      <c r="AA23" s="11">
        <f t="shared" si="18"/>
        <v>0</v>
      </c>
      <c r="AB23" s="11">
        <f t="shared" si="24"/>
        <v>0.99857853589196877</v>
      </c>
      <c r="AC23" s="11">
        <f t="shared" si="19"/>
        <v>9.8544722764184564E-2</v>
      </c>
      <c r="AD23" s="11">
        <f t="shared" si="20"/>
        <v>9.8544722764184564E-2</v>
      </c>
      <c r="AE23" s="11">
        <f t="shared" si="21"/>
        <v>9.8404644977739389E-2</v>
      </c>
      <c r="AG23">
        <f t="shared" si="22"/>
        <v>1.0426749535486586</v>
      </c>
      <c r="AH23" s="9">
        <f t="shared" si="23"/>
        <v>0.82526144859306105</v>
      </c>
    </row>
    <row r="24" spans="1:34" x14ac:dyDescent="0.25">
      <c r="A24" s="12">
        <v>43617</v>
      </c>
      <c r="B24" s="13">
        <f t="shared" si="0"/>
        <v>355493.22770054667</v>
      </c>
      <c r="C24" s="13">
        <v>423660.14503700001</v>
      </c>
      <c r="D24" s="11">
        <v>0.83909999999999996</v>
      </c>
      <c r="E24" s="11">
        <f t="shared" si="6"/>
        <v>1.0395193260654112</v>
      </c>
      <c r="F24" s="11">
        <f t="shared" si="7"/>
        <v>1.6832567862335529E-2</v>
      </c>
      <c r="G24" s="11">
        <f t="shared" si="8"/>
        <v>0.89903441499214842</v>
      </c>
      <c r="H24" s="11">
        <f t="shared" si="1"/>
        <v>-2.9788916106853049E-2</v>
      </c>
      <c r="I24" s="11">
        <f t="shared" si="2"/>
        <v>2.0152148551872001E-2</v>
      </c>
      <c r="J24" s="11">
        <f t="shared" si="9"/>
        <v>0</v>
      </c>
      <c r="K24" s="11">
        <f t="shared" si="10"/>
        <v>1.0395193260654112</v>
      </c>
      <c r="L24" s="11">
        <f t="shared" si="11"/>
        <v>0.89903441499214842</v>
      </c>
      <c r="M24" s="11">
        <f t="shared" si="12"/>
        <v>0.89903441499214842</v>
      </c>
      <c r="N24" s="11">
        <f t="shared" si="13"/>
        <v>0.93456364918224932</v>
      </c>
      <c r="O24" s="11"/>
      <c r="P24" s="11">
        <f t="shared" si="14"/>
        <v>1</v>
      </c>
      <c r="Q24" s="11">
        <f t="shared" si="14"/>
        <v>1</v>
      </c>
      <c r="R24" s="12">
        <v>43617</v>
      </c>
      <c r="S24" s="11">
        <f t="shared" si="3"/>
        <v>39372.566316886398</v>
      </c>
      <c r="T24" s="11">
        <v>44343.469215999998</v>
      </c>
      <c r="U24" s="11">
        <v>0.88790000000000002</v>
      </c>
      <c r="V24" s="11">
        <f t="shared" si="15"/>
        <v>1.0532621589561093</v>
      </c>
      <c r="W24" s="11">
        <f t="shared" si="16"/>
        <v>2.2536481363627073E-2</v>
      </c>
      <c r="X24" s="11">
        <f t="shared" si="17"/>
        <v>0.10096558500785162</v>
      </c>
      <c r="Y24" s="11">
        <f t="shared" si="4"/>
        <v>-5.0648622856978281E-3</v>
      </c>
      <c r="Z24" s="11">
        <f t="shared" si="5"/>
        <v>1.020634049869309E-2</v>
      </c>
      <c r="AA24" s="11">
        <f t="shared" si="18"/>
        <v>0.80741124579505497</v>
      </c>
      <c r="AB24" s="11">
        <f t="shared" si="24"/>
        <v>1.0532621589561093</v>
      </c>
      <c r="AC24" s="11">
        <f t="shared" si="19"/>
        <v>0.10096558500785162</v>
      </c>
      <c r="AD24" s="11">
        <f t="shared" si="20"/>
        <v>0.10096558500785162</v>
      </c>
      <c r="AE24" s="11">
        <f t="shared" si="21"/>
        <v>0.10634323004563638</v>
      </c>
      <c r="AG24">
        <f t="shared" si="22"/>
        <v>1.0409068792278857</v>
      </c>
      <c r="AH24" s="9">
        <f t="shared" si="23"/>
        <v>0.85902031900208742</v>
      </c>
    </row>
    <row r="25" spans="1:34" x14ac:dyDescent="0.25">
      <c r="A25" s="12">
        <v>43647</v>
      </c>
      <c r="B25" s="13">
        <f t="shared" si="0"/>
        <v>353618.83006792411</v>
      </c>
      <c r="C25" s="13">
        <v>435437.54472100001</v>
      </c>
      <c r="D25" s="11">
        <v>0.81210000000000004</v>
      </c>
      <c r="E25" s="11">
        <f t="shared" si="6"/>
        <v>0.96782266714336795</v>
      </c>
      <c r="F25" s="11">
        <f t="shared" si="7"/>
        <v>-1.4204210601020797E-2</v>
      </c>
      <c r="G25" s="11">
        <f t="shared" si="8"/>
        <v>0.90028873882363147</v>
      </c>
      <c r="H25" s="11">
        <f t="shared" si="1"/>
        <v>-2.9788916106853049E-2</v>
      </c>
      <c r="I25" s="11">
        <f t="shared" si="2"/>
        <v>2.0152148551872001E-2</v>
      </c>
      <c r="J25" s="11">
        <f t="shared" si="9"/>
        <v>0</v>
      </c>
      <c r="K25" s="11">
        <f t="shared" si="10"/>
        <v>0.96782266714336795</v>
      </c>
      <c r="L25" s="11">
        <f t="shared" si="11"/>
        <v>0.90028873882363147</v>
      </c>
      <c r="M25" s="11">
        <f t="shared" si="12"/>
        <v>0.90028873882363147</v>
      </c>
      <c r="N25" s="11">
        <f t="shared" si="13"/>
        <v>0.87131984840742605</v>
      </c>
      <c r="O25" s="11"/>
      <c r="P25" s="11">
        <f t="shared" si="14"/>
        <v>1</v>
      </c>
      <c r="Q25" s="11">
        <f t="shared" si="14"/>
        <v>1</v>
      </c>
      <c r="R25" s="12">
        <v>43647</v>
      </c>
      <c r="S25" s="11">
        <f t="shared" si="3"/>
        <v>45060.668252295807</v>
      </c>
      <c r="T25" s="11">
        <v>47422.298729000002</v>
      </c>
      <c r="U25" s="11">
        <v>0.95020000000000004</v>
      </c>
      <c r="V25" s="11">
        <f t="shared" si="15"/>
        <v>1.0701655591845929</v>
      </c>
      <c r="W25" s="11">
        <f t="shared" si="16"/>
        <v>2.9450970094817345E-2</v>
      </c>
      <c r="X25" s="11">
        <f t="shared" si="17"/>
        <v>9.9711261176368499E-2</v>
      </c>
      <c r="Y25" s="11">
        <f t="shared" si="4"/>
        <v>-5.0648622856978281E-3</v>
      </c>
      <c r="Z25" s="11">
        <f t="shared" si="5"/>
        <v>1.020634049869309E-2</v>
      </c>
      <c r="AA25" s="11">
        <f t="shared" si="18"/>
        <v>1.2601908224147658</v>
      </c>
      <c r="AB25" s="11">
        <f t="shared" si="24"/>
        <v>1.0701655591845929</v>
      </c>
      <c r="AC25" s="11">
        <f t="shared" si="19"/>
        <v>9.9711261176368499E-2</v>
      </c>
      <c r="AD25" s="11">
        <f t="shared" si="20"/>
        <v>9.9711261176368499E-2</v>
      </c>
      <c r="AE25" s="11">
        <f t="shared" si="21"/>
        <v>0.10670755757380938</v>
      </c>
      <c r="AG25">
        <f t="shared" si="22"/>
        <v>0.97802740598123539</v>
      </c>
      <c r="AH25" s="9">
        <f t="shared" si="23"/>
        <v>0.84014541427878486</v>
      </c>
    </row>
    <row r="26" spans="1:34" x14ac:dyDescent="0.25">
      <c r="A26" s="12">
        <v>43678</v>
      </c>
      <c r="B26" s="13">
        <f t="shared" si="0"/>
        <v>351198.70407856849</v>
      </c>
      <c r="C26" s="13">
        <v>430654.45012699999</v>
      </c>
      <c r="D26" s="11">
        <v>0.8155</v>
      </c>
      <c r="E26" s="11">
        <f t="shared" si="6"/>
        <v>1.0041866765176701</v>
      </c>
      <c r="F26" s="11">
        <f t="shared" si="7"/>
        <v>1.8144548861257074E-3</v>
      </c>
      <c r="G26" s="11">
        <f t="shared" si="8"/>
        <v>0.88697520579274181</v>
      </c>
      <c r="H26" s="11">
        <f t="shared" si="1"/>
        <v>-2.9788916106853049E-2</v>
      </c>
      <c r="I26" s="11">
        <f t="shared" si="2"/>
        <v>2.0152148551872001E-2</v>
      </c>
      <c r="J26" s="11">
        <f t="shared" si="9"/>
        <v>0</v>
      </c>
      <c r="K26" s="11">
        <f t="shared" si="10"/>
        <v>1.0041866765176701</v>
      </c>
      <c r="L26" s="11">
        <f t="shared" si="11"/>
        <v>0.88697520579274181</v>
      </c>
      <c r="M26" s="11">
        <f t="shared" si="12"/>
        <v>0.88697520579274181</v>
      </c>
      <c r="N26" s="11">
        <f t="shared" si="13"/>
        <v>0.89068868405858992</v>
      </c>
      <c r="O26" s="11"/>
      <c r="P26" s="11">
        <f t="shared" si="14"/>
        <v>1</v>
      </c>
      <c r="Q26" s="11">
        <f t="shared" si="14"/>
        <v>1</v>
      </c>
      <c r="R26" s="12">
        <v>43678</v>
      </c>
      <c r="S26" s="11">
        <f t="shared" si="3"/>
        <v>50029.280224313006</v>
      </c>
      <c r="T26" s="11">
        <v>50341.396885000002</v>
      </c>
      <c r="U26" s="11">
        <v>0.99380000000000002</v>
      </c>
      <c r="V26" s="11">
        <f t="shared" si="15"/>
        <v>1.0458850768259313</v>
      </c>
      <c r="W26" s="11">
        <f t="shared" si="16"/>
        <v>1.9483966326327307E-2</v>
      </c>
      <c r="X26" s="11">
        <f t="shared" si="17"/>
        <v>0.11302479420725822</v>
      </c>
      <c r="Y26" s="11">
        <f t="shared" si="4"/>
        <v>-5.0648622856978281E-3</v>
      </c>
      <c r="Z26" s="11">
        <f t="shared" si="5"/>
        <v>1.020634049869309E-2</v>
      </c>
      <c r="AA26" s="11">
        <f t="shared" si="18"/>
        <v>0.60752423752221485</v>
      </c>
      <c r="AB26" s="11">
        <f t="shared" si="24"/>
        <v>1.0458850768259313</v>
      </c>
      <c r="AC26" s="11">
        <f t="shared" si="19"/>
        <v>0.11302479420725822</v>
      </c>
      <c r="AD26" s="11">
        <f t="shared" si="20"/>
        <v>0.11302479420725822</v>
      </c>
      <c r="AE26" s="11">
        <f t="shared" si="21"/>
        <v>0.11821094557269335</v>
      </c>
      <c r="AG26">
        <f t="shared" si="22"/>
        <v>1.0088996296312833</v>
      </c>
      <c r="AH26" s="9">
        <f t="shared" si="23"/>
        <v>0.84762239730228717</v>
      </c>
    </row>
    <row r="27" spans="1:34" x14ac:dyDescent="0.25">
      <c r="A27" s="12">
        <v>43709</v>
      </c>
      <c r="B27" s="13">
        <f t="shared" si="0"/>
        <v>350870.67908391758</v>
      </c>
      <c r="C27" s="13">
        <v>369026.79752199998</v>
      </c>
      <c r="D27" s="11">
        <v>0.95079999999999998</v>
      </c>
      <c r="E27" s="11">
        <f t="shared" si="6"/>
        <v>1.16591048436542</v>
      </c>
      <c r="F27" s="11">
        <f t="shared" si="7"/>
        <v>6.6665207679848057E-2</v>
      </c>
      <c r="G27" s="11">
        <f t="shared" si="8"/>
        <v>0.87530959409215436</v>
      </c>
      <c r="H27" s="11">
        <f t="shared" si="1"/>
        <v>-2.9788916106853049E-2</v>
      </c>
      <c r="I27" s="11">
        <f t="shared" si="2"/>
        <v>2.0152148551872001E-2</v>
      </c>
      <c r="J27" s="11">
        <f t="shared" si="9"/>
        <v>0.93135898174829757</v>
      </c>
      <c r="K27" s="11">
        <f t="shared" si="10"/>
        <v>1.16591048436542</v>
      </c>
      <c r="L27" s="11">
        <f t="shared" si="11"/>
        <v>0.87530959409215436</v>
      </c>
      <c r="M27" s="11">
        <f t="shared" si="12"/>
        <v>0.87530959409215436</v>
      </c>
      <c r="N27" s="11">
        <f t="shared" si="13"/>
        <v>1.0205326328176829</v>
      </c>
      <c r="O27" s="11"/>
      <c r="P27" s="11">
        <f t="shared" si="14"/>
        <v>1</v>
      </c>
      <c r="Q27" s="11">
        <f t="shared" si="14"/>
        <v>1</v>
      </c>
      <c r="R27" s="12">
        <v>43709</v>
      </c>
      <c r="S27" s="11">
        <f t="shared" si="3"/>
        <v>46921.217527532506</v>
      </c>
      <c r="T27" s="11">
        <v>48597.843115000003</v>
      </c>
      <c r="U27" s="11">
        <v>0.96550000000000002</v>
      </c>
      <c r="V27" s="11">
        <f t="shared" si="15"/>
        <v>0.97152344536123969</v>
      </c>
      <c r="W27" s="11">
        <f t="shared" si="16"/>
        <v>-1.2546714294100475E-2</v>
      </c>
      <c r="X27" s="11">
        <f t="shared" si="17"/>
        <v>0.12469040590784562</v>
      </c>
      <c r="Y27" s="11">
        <f t="shared" si="4"/>
        <v>-5.0648622856978281E-3</v>
      </c>
      <c r="Z27" s="11">
        <f t="shared" si="5"/>
        <v>1.020634049869309E-2</v>
      </c>
      <c r="AA27" s="11">
        <f t="shared" si="18"/>
        <v>0.48993207110379261</v>
      </c>
      <c r="AB27" s="11">
        <f t="shared" si="24"/>
        <v>0.97152344536123969</v>
      </c>
      <c r="AC27" s="11">
        <f t="shared" si="19"/>
        <v>0.12469040590784562</v>
      </c>
      <c r="AD27" s="11">
        <f t="shared" si="20"/>
        <v>0.12469040590784562</v>
      </c>
      <c r="AE27" s="11">
        <f t="shared" si="21"/>
        <v>0.12113965275108166</v>
      </c>
      <c r="AG27">
        <f t="shared" si="22"/>
        <v>1.1416722855687647</v>
      </c>
      <c r="AH27" s="9">
        <f t="shared" si="23"/>
        <v>0.96770699962737772</v>
      </c>
    </row>
    <row r="28" spans="1:34" x14ac:dyDescent="0.25">
      <c r="A28" s="12">
        <v>43739</v>
      </c>
      <c r="B28" s="13">
        <f t="shared" si="0"/>
        <v>418129.74421799998</v>
      </c>
      <c r="C28" s="13">
        <v>418129.74421799998</v>
      </c>
      <c r="D28" s="11">
        <v>1</v>
      </c>
      <c r="E28" s="11">
        <f t="shared" si="6"/>
        <v>1.0517458981909971</v>
      </c>
      <c r="F28" s="11">
        <f t="shared" si="7"/>
        <v>2.1910826943857344E-2</v>
      </c>
      <c r="G28" s="11">
        <f t="shared" si="8"/>
        <v>0.88204581861212827</v>
      </c>
      <c r="H28" s="11">
        <f t="shared" si="1"/>
        <v>-2.9788916106853049E-2</v>
      </c>
      <c r="I28" s="11">
        <f t="shared" si="2"/>
        <v>2.0152148551872001E-2</v>
      </c>
      <c r="J28" s="11">
        <f t="shared" si="9"/>
        <v>3.5215076090254913E-2</v>
      </c>
      <c r="K28" s="11">
        <f t="shared" si="10"/>
        <v>1.0517458981909971</v>
      </c>
      <c r="L28" s="11">
        <f t="shared" si="11"/>
        <v>0.88204581861212827</v>
      </c>
      <c r="M28" s="11">
        <f t="shared" si="12"/>
        <v>1</v>
      </c>
      <c r="N28" s="11">
        <f t="shared" si="13"/>
        <v>1.0517458981909971</v>
      </c>
      <c r="O28" s="11"/>
      <c r="P28" s="11">
        <f t="shared" si="14"/>
        <v>0.88204581861212827</v>
      </c>
      <c r="Q28" s="11">
        <f t="shared" si="14"/>
        <v>1</v>
      </c>
      <c r="R28" s="12">
        <v>43739</v>
      </c>
      <c r="S28" s="11">
        <f t="shared" si="3"/>
        <v>248456.26940499997</v>
      </c>
      <c r="T28" s="11">
        <v>49691.253880999997</v>
      </c>
      <c r="U28" s="11">
        <v>5</v>
      </c>
      <c r="V28" s="11">
        <f t="shared" si="15"/>
        <v>5.1786639047125842</v>
      </c>
      <c r="W28" s="11">
        <f t="shared" si="16"/>
        <v>0.71421772622060531</v>
      </c>
      <c r="X28" s="11">
        <f t="shared" si="17"/>
        <v>0.11795418138787175</v>
      </c>
      <c r="Y28" s="11">
        <f t="shared" si="4"/>
        <v>-5.0648622856978281E-3</v>
      </c>
      <c r="Z28" s="11">
        <f t="shared" si="5"/>
        <v>1.020634049869309E-2</v>
      </c>
      <c r="AA28" s="11">
        <f t="shared" si="18"/>
        <v>46.100585242800918</v>
      </c>
      <c r="AB28" s="11">
        <f t="shared" si="24"/>
        <v>1</v>
      </c>
      <c r="AC28" s="11">
        <f t="shared" si="19"/>
        <v>0</v>
      </c>
      <c r="AD28" s="11">
        <f t="shared" si="20"/>
        <v>0</v>
      </c>
      <c r="AE28" s="11">
        <f t="shared" si="21"/>
        <v>0</v>
      </c>
      <c r="AG28">
        <f t="shared" si="22"/>
        <v>1.0517458981909971</v>
      </c>
      <c r="AH28" s="9">
        <f t="shared" si="23"/>
        <v>1.0177818675088113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39</v>
      </c>
    </row>
    <row r="31" spans="1:34" s="3" customFormat="1" x14ac:dyDescent="0.25">
      <c r="B31" s="3" t="s">
        <v>14</v>
      </c>
      <c r="T31" s="3" t="s">
        <v>15</v>
      </c>
    </row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">
        <v>43101</v>
      </c>
      <c r="B34" s="13">
        <v>158460.723131935</v>
      </c>
      <c r="C34" s="13">
        <v>182369.34414999999</v>
      </c>
      <c r="D34" s="11">
        <v>0.86890000000000001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>
        <v>43101</v>
      </c>
      <c r="S34" s="11">
        <v>13601.7908689572</v>
      </c>
      <c r="T34" s="11">
        <v>14904.438822</v>
      </c>
      <c r="U34" s="11">
        <v>0.91259999999999997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>
        <v>1</v>
      </c>
    </row>
    <row r="35" spans="1:34" x14ac:dyDescent="0.25">
      <c r="A35" s="1">
        <v>43132</v>
      </c>
      <c r="B35" s="13">
        <v>147761.24777631363</v>
      </c>
      <c r="C35" s="13">
        <v>197330.72619700001</v>
      </c>
      <c r="D35" s="11">
        <v>0.74880000000000002</v>
      </c>
      <c r="E35" s="11">
        <f>D34/D35</f>
        <v>1.1603899572649572</v>
      </c>
      <c r="F35" s="11">
        <f>LOG(E35)</f>
        <v>6.4603961492841394E-2</v>
      </c>
      <c r="G35" s="11">
        <f>B35/(B35+S35)</f>
        <v>0.91318793612858051</v>
      </c>
      <c r="H35" s="11">
        <f>QUARTILE($F$35:$F$55,1)</f>
        <v>-2.0152148551872032E-2</v>
      </c>
      <c r="I35" s="11">
        <f>QUARTILE($F$35:$F$55,3)</f>
        <v>2.9788916106853029E-2</v>
      </c>
      <c r="J35" s="11">
        <f>IF(F35&lt;H35, (H35-F35)/(I35-H35), IF(F35&gt;I35, (F35-I35)/(I35-H35), 0))</f>
        <v>0.69712261089944405</v>
      </c>
      <c r="K35" s="11">
        <f>IF(J35&gt;1.5,1,E35)</f>
        <v>1.1603899572649572</v>
      </c>
      <c r="L35" s="11">
        <f>IF(J35&gt;1.5,0,G35)</f>
        <v>0.91318793612858051</v>
      </c>
      <c r="M35" s="11">
        <f>L35/P35</f>
        <v>0.91318793612858051</v>
      </c>
      <c r="N35" s="11">
        <f>M35*K35</f>
        <v>1.0596541101791179</v>
      </c>
      <c r="O35" s="11"/>
      <c r="P35" s="11">
        <f>L35+AC35</f>
        <v>1</v>
      </c>
      <c r="Q35" s="11">
        <f>M35+AD35</f>
        <v>1</v>
      </c>
      <c r="R35" s="12">
        <v>43132</v>
      </c>
      <c r="S35" s="11">
        <v>14046.899189294401</v>
      </c>
      <c r="T35" s="11">
        <v>15524.866478</v>
      </c>
      <c r="U35" s="11">
        <v>0.90480000000000005</v>
      </c>
      <c r="V35" s="11">
        <f>U34/U35</f>
        <v>1.0086206896551724</v>
      </c>
      <c r="W35" s="11">
        <f>LOG(V35)</f>
        <v>3.7278725192431495E-3</v>
      </c>
      <c r="X35" s="11">
        <f>S35/(S35+B35)</f>
        <v>8.6812063871419529E-2</v>
      </c>
      <c r="Y35" s="11">
        <f>QUARTILE($W$35:$W$55,1)</f>
        <v>-1.0206340498693114E-2</v>
      </c>
      <c r="Z35" s="11">
        <f>QUARTILE($W$35:$W$55,3)</f>
        <v>5.0648622856977778E-3</v>
      </c>
      <c r="AA35" s="11">
        <f>IF(W35&lt;Y35, (Y35-W35)/(Z35-Y35), IF(W35&gt;Z35, (W35-Z35)/(Z35-Y35), 0))</f>
        <v>0</v>
      </c>
      <c r="AB35" s="11">
        <f>IF(AA35&gt;1.5,1,V35)</f>
        <v>1.0086206896551724</v>
      </c>
      <c r="AC35" s="11">
        <f>IF(AA35&gt;1.5,0,X35)</f>
        <v>8.6812063871419529E-2</v>
      </c>
      <c r="AD35" s="11">
        <f>AC35/P35</f>
        <v>8.6812063871419529E-2</v>
      </c>
      <c r="AE35" s="11">
        <f>AD35*AB35</f>
        <v>8.7560443732380033E-2</v>
      </c>
      <c r="AF35" s="11"/>
      <c r="AG35" s="11">
        <f>AE35+N35</f>
        <v>1.147214553911498</v>
      </c>
      <c r="AH35" s="10">
        <f>AH34/AG35</f>
        <v>0.87167652867586021</v>
      </c>
    </row>
    <row r="36" spans="1:34" x14ac:dyDescent="0.25">
      <c r="A36" s="1">
        <v>43160</v>
      </c>
      <c r="B36" s="13">
        <v>152145.32422366849</v>
      </c>
      <c r="C36" s="13">
        <v>194335.57826499999</v>
      </c>
      <c r="D36" s="11">
        <v>0.78290000000000004</v>
      </c>
      <c r="E36" s="11">
        <f t="shared" ref="E36:E55" si="25">D35/D36</f>
        <v>0.95644399029250227</v>
      </c>
      <c r="F36" s="11">
        <f t="shared" ref="F36:F55" si="26">LOG(E36)</f>
        <v>-1.9340457334664652E-2</v>
      </c>
      <c r="G36" s="11">
        <f t="shared" ref="G36:G55" si="27">B36/(B36+S36)</f>
        <v>0.91260637854325377</v>
      </c>
      <c r="H36" s="11">
        <f t="shared" ref="H36:H55" si="28">QUARTILE($F$35:$F$55,1)</f>
        <v>-2.0152148551872032E-2</v>
      </c>
      <c r="I36" s="11">
        <f t="shared" ref="I36:I55" si="29">QUARTILE($F$35:$F$55,3)</f>
        <v>2.9788916106853029E-2</v>
      </c>
      <c r="J36" s="11">
        <f>IF(F36&lt;H36, (H36-F36)/(I36-H36), IF(F36&gt;I36, (F36-I36)/(I36-H36), 0))</f>
        <v>0</v>
      </c>
      <c r="K36" s="11">
        <f t="shared" ref="K36:K55" si="30">IF(J36&gt;1.5,1,E36)</f>
        <v>0.95644399029250227</v>
      </c>
      <c r="L36" s="11">
        <f t="shared" ref="L36:L55" si="31">IF(J36&gt;1.5,0,G36)</f>
        <v>0.91260637854325377</v>
      </c>
      <c r="M36" s="11">
        <f t="shared" ref="M36:M55" si="32">L36/P36</f>
        <v>0.91260637854325377</v>
      </c>
      <c r="N36" s="11">
        <f t="shared" ref="N36:N55" si="33">M36*K36</f>
        <v>0.87285688626029945</v>
      </c>
      <c r="O36" s="11"/>
      <c r="P36" s="11">
        <f t="shared" ref="P36:Q55" si="34">L36+AC36</f>
        <v>1</v>
      </c>
      <c r="Q36" s="11">
        <f t="shared" si="34"/>
        <v>1</v>
      </c>
      <c r="R36" s="12">
        <v>43160</v>
      </c>
      <c r="S36" s="11">
        <v>14569.842140312199</v>
      </c>
      <c r="T36" s="11">
        <v>15951.217583</v>
      </c>
      <c r="U36" s="11">
        <v>0.91339999999999999</v>
      </c>
      <c r="V36" s="11">
        <f t="shared" ref="V36:V55" si="35">U35/U36</f>
        <v>0.99058462885920739</v>
      </c>
      <c r="W36" s="11">
        <f>LOG(V36)</f>
        <v>-4.1084153535829032E-3</v>
      </c>
      <c r="X36" s="11">
        <f t="shared" ref="X36:X55" si="36">S36/(S36+B36)</f>
        <v>8.7393621456746229E-2</v>
      </c>
      <c r="Y36" s="11">
        <f t="shared" ref="Y36:Y55" si="37">QUARTILE($W$35:$W$55,1)</f>
        <v>-1.0206340498693114E-2</v>
      </c>
      <c r="Z36" s="11">
        <f t="shared" ref="Z36:Z55" si="38">QUARTILE($W$35:$W$55,3)</f>
        <v>5.0648622856977778E-3</v>
      </c>
      <c r="AA36" s="11">
        <f t="shared" ref="AA36:AA55" si="39">IF(W36&lt;Y36, (Y36-W36)/(Z36-Y36), IF(W36&gt;Z36, (W36-Z36)/(Z36-Y36), 0))</f>
        <v>0</v>
      </c>
      <c r="AB36" s="11">
        <f>IF(AA36&gt;1.5,1,V36)</f>
        <v>0.99058462885920739</v>
      </c>
      <c r="AC36" s="11">
        <f t="shared" ref="AC36:AC55" si="40">IF(AA36&gt;1.5,0,X36)</f>
        <v>8.7393621456746229E-2</v>
      </c>
      <c r="AD36" s="11">
        <f t="shared" ref="AD36:AD55" si="41">AC36/P36</f>
        <v>8.7393621456746229E-2</v>
      </c>
      <c r="AE36" s="11">
        <f t="shared" ref="AE36:AE55" si="42">AD36*AB36</f>
        <v>8.6570778075393026E-2</v>
      </c>
      <c r="AF36" s="11"/>
      <c r="AG36" s="11">
        <f t="shared" ref="AG36:AG55" si="43">AE36+N36</f>
        <v>0.95942766433569249</v>
      </c>
      <c r="AH36" s="10">
        <f t="shared" ref="AH36:AH55" si="44">AH35/AG36</f>
        <v>0.90853803895618213</v>
      </c>
    </row>
    <row r="37" spans="1:34" x14ac:dyDescent="0.25">
      <c r="A37" s="1">
        <v>43191</v>
      </c>
      <c r="B37" s="13">
        <v>148243.64314652901</v>
      </c>
      <c r="C37" s="13">
        <v>202795.68145900001</v>
      </c>
      <c r="D37" s="11">
        <v>0.73099999999999998</v>
      </c>
      <c r="E37" s="11">
        <f t="shared" si="25"/>
        <v>1.0709986320109439</v>
      </c>
      <c r="F37" s="11">
        <f t="shared" si="26"/>
        <v>2.9788916106853029E-2</v>
      </c>
      <c r="G37" s="11">
        <f t="shared" si="27"/>
        <v>0.91021869737296557</v>
      </c>
      <c r="H37" s="11">
        <f t="shared" si="28"/>
        <v>-2.0152148551872032E-2</v>
      </c>
      <c r="I37" s="11">
        <f t="shared" si="29"/>
        <v>2.9788916106853029E-2</v>
      </c>
      <c r="J37" s="11">
        <f t="shared" ref="J37:J55" si="45">IF(F37&lt;H37, (H37-F37)/(I37-H37), IF(F37&gt;I37, (F37-I37)/(I37-H37), 0))</f>
        <v>0</v>
      </c>
      <c r="K37" s="11">
        <f t="shared" si="30"/>
        <v>1.0709986320109439</v>
      </c>
      <c r="L37" s="11">
        <f t="shared" si="31"/>
        <v>0.91021869737296557</v>
      </c>
      <c r="M37" s="11">
        <f t="shared" si="32"/>
        <v>0.91021869737296557</v>
      </c>
      <c r="N37" s="11">
        <f t="shared" si="33"/>
        <v>0.97484297971722944</v>
      </c>
      <c r="O37" s="11"/>
      <c r="P37" s="11">
        <f t="shared" si="34"/>
        <v>1</v>
      </c>
      <c r="Q37" s="11">
        <f t="shared" si="34"/>
        <v>1</v>
      </c>
      <c r="R37" s="12">
        <v>43191</v>
      </c>
      <c r="S37" s="11">
        <v>14622.3181596752</v>
      </c>
      <c r="T37" s="11">
        <v>16879.046704</v>
      </c>
      <c r="U37" s="11">
        <v>0.86629999999999996</v>
      </c>
      <c r="V37" s="11">
        <f t="shared" si="35"/>
        <v>1.0543691561814614</v>
      </c>
      <c r="W37" s="11">
        <f t="shared" ref="W37:W55" si="46">LOG(V37)</f>
        <v>2.2992692871976708E-2</v>
      </c>
      <c r="X37" s="11">
        <f t="shared" si="36"/>
        <v>8.9781302627034432E-2</v>
      </c>
      <c r="Y37" s="11">
        <f t="shared" si="37"/>
        <v>-1.0206340498693114E-2</v>
      </c>
      <c r="Z37" s="11">
        <f t="shared" si="38"/>
        <v>5.0648622856977778E-3</v>
      </c>
      <c r="AA37" s="11">
        <f t="shared" si="39"/>
        <v>1.1739632325885587</v>
      </c>
      <c r="AB37" s="11">
        <f t="shared" ref="AB37:AB55" si="47">IF(AA37&gt;1.5,1,V37)</f>
        <v>1.0543691561814614</v>
      </c>
      <c r="AC37" s="11">
        <f t="shared" si="40"/>
        <v>8.9781302627034432E-2</v>
      </c>
      <c r="AD37" s="11">
        <f t="shared" si="41"/>
        <v>8.9781302627034432E-2</v>
      </c>
      <c r="AE37" s="11">
        <f t="shared" si="42"/>
        <v>9.4662636291738725E-2</v>
      </c>
      <c r="AF37" s="11"/>
      <c r="AG37" s="11">
        <f t="shared" si="43"/>
        <v>1.0695056160089682</v>
      </c>
      <c r="AH37" s="10">
        <f t="shared" si="44"/>
        <v>0.8494934718964241</v>
      </c>
    </row>
    <row r="38" spans="1:34" x14ac:dyDescent="0.25">
      <c r="A38" s="1">
        <v>43221</v>
      </c>
      <c r="B38" s="13">
        <v>161845.793727046</v>
      </c>
      <c r="C38" s="13">
        <v>208403.03081</v>
      </c>
      <c r="D38" s="11">
        <v>0.77659999999999996</v>
      </c>
      <c r="E38" s="11">
        <f t="shared" si="25"/>
        <v>0.94128251352047387</v>
      </c>
      <c r="F38" s="11">
        <f t="shared" si="26"/>
        <v>-2.6280009252168342E-2</v>
      </c>
      <c r="G38" s="11">
        <f t="shared" si="27"/>
        <v>0.91282379941976588</v>
      </c>
      <c r="H38" s="11">
        <f t="shared" si="28"/>
        <v>-2.0152148551872032E-2</v>
      </c>
      <c r="I38" s="11">
        <f t="shared" si="29"/>
        <v>2.9788916106853029E-2</v>
      </c>
      <c r="J38" s="11">
        <f t="shared" si="45"/>
        <v>0.12270184350636842</v>
      </c>
      <c r="K38" s="11">
        <f t="shared" si="30"/>
        <v>0.94128251352047387</v>
      </c>
      <c r="L38" s="11">
        <f t="shared" si="31"/>
        <v>0.91282379941976588</v>
      </c>
      <c r="M38" s="11">
        <f t="shared" si="32"/>
        <v>0.91282379941976588</v>
      </c>
      <c r="N38" s="11">
        <f t="shared" si="33"/>
        <v>0.85922508031914613</v>
      </c>
      <c r="O38" s="11"/>
      <c r="P38" s="11">
        <f t="shared" si="34"/>
        <v>1</v>
      </c>
      <c r="Q38" s="11">
        <f t="shared" si="34"/>
        <v>1</v>
      </c>
      <c r="R38" s="12">
        <v>43221</v>
      </c>
      <c r="S38" s="11">
        <v>15456.544172034701</v>
      </c>
      <c r="T38" s="11">
        <v>17427.606463</v>
      </c>
      <c r="U38" s="11">
        <v>0.88690000000000002</v>
      </c>
      <c r="V38" s="11">
        <f t="shared" si="35"/>
        <v>0.97677302965385038</v>
      </c>
      <c r="W38" s="11">
        <f t="shared" si="46"/>
        <v>-1.0206340498693114E-2</v>
      </c>
      <c r="X38" s="11">
        <f t="shared" si="36"/>
        <v>8.7176200580234092E-2</v>
      </c>
      <c r="Y38" s="11">
        <f t="shared" si="37"/>
        <v>-1.0206340498693114E-2</v>
      </c>
      <c r="Z38" s="11">
        <f t="shared" si="38"/>
        <v>5.0648622856977778E-3</v>
      </c>
      <c r="AA38" s="11">
        <f t="shared" si="39"/>
        <v>0</v>
      </c>
      <c r="AB38" s="11">
        <f t="shared" si="47"/>
        <v>0.97677302965385038</v>
      </c>
      <c r="AC38" s="11">
        <f t="shared" si="40"/>
        <v>8.7176200580234092E-2</v>
      </c>
      <c r="AD38" s="11">
        <f t="shared" si="41"/>
        <v>8.7176200580234092E-2</v>
      </c>
      <c r="AE38" s="11">
        <f t="shared" si="42"/>
        <v>8.5151361554467009E-2</v>
      </c>
      <c r="AF38" s="11"/>
      <c r="AG38" s="11">
        <f t="shared" si="43"/>
        <v>0.94437644187361314</v>
      </c>
      <c r="AH38" s="10">
        <f t="shared" si="44"/>
        <v>0.89952844462220571</v>
      </c>
    </row>
    <row r="39" spans="1:34" x14ac:dyDescent="0.25">
      <c r="A39" s="1">
        <v>43252</v>
      </c>
      <c r="B39" s="13">
        <v>174918.62167880041</v>
      </c>
      <c r="C39" s="13">
        <v>221108.10476399999</v>
      </c>
      <c r="D39" s="11">
        <v>0.79110000000000003</v>
      </c>
      <c r="E39" s="11">
        <f t="shared" si="25"/>
        <v>0.98167109088610782</v>
      </c>
      <c r="F39" s="11">
        <f t="shared" si="26"/>
        <v>-8.0339983030680243E-3</v>
      </c>
      <c r="G39" s="11">
        <f t="shared" si="27"/>
        <v>0.91307508438569429</v>
      </c>
      <c r="H39" s="11">
        <f t="shared" si="28"/>
        <v>-2.0152148551872032E-2</v>
      </c>
      <c r="I39" s="11">
        <f t="shared" si="29"/>
        <v>2.9788916106853029E-2</v>
      </c>
      <c r="J39" s="11">
        <f t="shared" si="45"/>
        <v>0</v>
      </c>
      <c r="K39" s="11">
        <f t="shared" si="30"/>
        <v>0.98167109088610782</v>
      </c>
      <c r="L39" s="11">
        <f t="shared" si="31"/>
        <v>0.91307508438569429</v>
      </c>
      <c r="M39" s="11">
        <f t="shared" si="32"/>
        <v>0.91307508438569429</v>
      </c>
      <c r="N39" s="11">
        <f t="shared" si="33"/>
        <v>0.89633941414982943</v>
      </c>
      <c r="O39" s="11"/>
      <c r="P39" s="11">
        <f t="shared" si="34"/>
        <v>1</v>
      </c>
      <c r="Q39" s="11">
        <f t="shared" si="34"/>
        <v>1</v>
      </c>
      <c r="R39" s="12">
        <v>43252</v>
      </c>
      <c r="S39" s="11">
        <v>16652.284887425198</v>
      </c>
      <c r="T39" s="11">
        <v>18979.125698</v>
      </c>
      <c r="U39" s="11">
        <v>0.87739999999999996</v>
      </c>
      <c r="V39" s="11">
        <f t="shared" si="35"/>
        <v>1.0108274447230454</v>
      </c>
      <c r="W39" s="11">
        <f t="shared" si="46"/>
        <v>4.6770248287718664E-3</v>
      </c>
      <c r="X39" s="11">
        <f t="shared" si="36"/>
        <v>8.6924915614305681E-2</v>
      </c>
      <c r="Y39" s="11">
        <f t="shared" si="37"/>
        <v>-1.0206340498693114E-2</v>
      </c>
      <c r="Z39" s="11">
        <f t="shared" si="38"/>
        <v>5.0648622856977778E-3</v>
      </c>
      <c r="AA39" s="11">
        <f t="shared" si="39"/>
        <v>0</v>
      </c>
      <c r="AB39" s="11">
        <f t="shared" si="47"/>
        <v>1.0108274447230454</v>
      </c>
      <c r="AC39" s="11">
        <f t="shared" si="40"/>
        <v>8.6924915614305681E-2</v>
      </c>
      <c r="AD39" s="11">
        <f t="shared" si="41"/>
        <v>8.6924915614305681E-2</v>
      </c>
      <c r="AE39" s="11">
        <f t="shared" si="42"/>
        <v>8.7866090333174968E-2</v>
      </c>
      <c r="AF39" s="11"/>
      <c r="AG39" s="11">
        <f t="shared" si="43"/>
        <v>0.98420550448300437</v>
      </c>
      <c r="AH39" s="10">
        <f t="shared" si="44"/>
        <v>0.91396404564382228</v>
      </c>
    </row>
    <row r="40" spans="1:34" x14ac:dyDescent="0.25">
      <c r="A40" s="1">
        <v>43282</v>
      </c>
      <c r="B40" s="13">
        <v>164479.47895200251</v>
      </c>
      <c r="C40" s="13">
        <v>224545.36375700001</v>
      </c>
      <c r="D40" s="11">
        <v>0.73250000000000004</v>
      </c>
      <c r="E40" s="11">
        <f t="shared" si="25"/>
        <v>1.08</v>
      </c>
      <c r="F40" s="11">
        <f t="shared" si="26"/>
        <v>3.342375548694973E-2</v>
      </c>
      <c r="G40" s="11">
        <f t="shared" si="27"/>
        <v>0.89370994649962454</v>
      </c>
      <c r="H40" s="11">
        <f t="shared" si="28"/>
        <v>-2.0152148551872032E-2</v>
      </c>
      <c r="I40" s="11">
        <f t="shared" si="29"/>
        <v>2.9788916106853029E-2</v>
      </c>
      <c r="J40" s="11">
        <f t="shared" si="45"/>
        <v>7.2782576922129527E-2</v>
      </c>
      <c r="K40" s="11">
        <f t="shared" si="30"/>
        <v>1.08</v>
      </c>
      <c r="L40" s="11">
        <f t="shared" si="31"/>
        <v>0.89370994649962454</v>
      </c>
      <c r="M40" s="11">
        <f t="shared" si="32"/>
        <v>0.89370994649962454</v>
      </c>
      <c r="N40" s="11">
        <f t="shared" si="33"/>
        <v>0.96520674221959457</v>
      </c>
      <c r="O40" s="11"/>
      <c r="P40" s="11">
        <f t="shared" si="34"/>
        <v>1</v>
      </c>
      <c r="Q40" s="11">
        <f t="shared" si="34"/>
        <v>1</v>
      </c>
      <c r="R40" s="12">
        <v>43282</v>
      </c>
      <c r="S40" s="11">
        <v>19561.752317959199</v>
      </c>
      <c r="T40" s="11">
        <v>22422.916458</v>
      </c>
      <c r="U40" s="11">
        <v>0.87239999999999995</v>
      </c>
      <c r="V40" s="11">
        <f t="shared" si="35"/>
        <v>1.0057313159101329</v>
      </c>
      <c r="W40" s="11">
        <f t="shared" si="46"/>
        <v>2.4819731622636259E-3</v>
      </c>
      <c r="X40" s="11">
        <f t="shared" si="36"/>
        <v>0.10629005350037543</v>
      </c>
      <c r="Y40" s="11">
        <f t="shared" si="37"/>
        <v>-1.0206340498693114E-2</v>
      </c>
      <c r="Z40" s="11">
        <f t="shared" si="38"/>
        <v>5.0648622856977778E-3</v>
      </c>
      <c r="AA40" s="11">
        <f t="shared" si="39"/>
        <v>0</v>
      </c>
      <c r="AB40" s="11">
        <f t="shared" si="47"/>
        <v>1.0057313159101329</v>
      </c>
      <c r="AC40" s="11">
        <f t="shared" si="40"/>
        <v>0.10629005350037543</v>
      </c>
      <c r="AD40" s="11">
        <f t="shared" si="41"/>
        <v>0.10629005350037543</v>
      </c>
      <c r="AE40" s="11">
        <f t="shared" si="42"/>
        <v>0.10689923537509101</v>
      </c>
      <c r="AF40" s="11"/>
      <c r="AG40" s="11">
        <f t="shared" si="43"/>
        <v>1.0721059775946855</v>
      </c>
      <c r="AH40" s="10">
        <f t="shared" si="44"/>
        <v>0.85249412347680287</v>
      </c>
    </row>
    <row r="41" spans="1:34" x14ac:dyDescent="0.25">
      <c r="A41" s="1">
        <v>43313</v>
      </c>
      <c r="B41" s="13">
        <v>179891.60710934689</v>
      </c>
      <c r="C41" s="13">
        <v>245988.79681299999</v>
      </c>
      <c r="D41" s="11">
        <v>0.73129999999999995</v>
      </c>
      <c r="E41" s="11">
        <f t="shared" si="25"/>
        <v>1.001640913441816</v>
      </c>
      <c r="F41" s="11">
        <f t="shared" si="26"/>
        <v>7.1205560189962038E-4</v>
      </c>
      <c r="G41" s="11">
        <f t="shared" si="27"/>
        <v>0.89578031163446192</v>
      </c>
      <c r="H41" s="11">
        <f t="shared" si="28"/>
        <v>-2.0152148551872032E-2</v>
      </c>
      <c r="I41" s="11">
        <f t="shared" si="29"/>
        <v>2.9788916106853029E-2</v>
      </c>
      <c r="J41" s="11">
        <f t="shared" si="45"/>
        <v>0</v>
      </c>
      <c r="K41" s="11">
        <f t="shared" si="30"/>
        <v>1.001640913441816</v>
      </c>
      <c r="L41" s="11">
        <f t="shared" si="31"/>
        <v>0.89578031163446192</v>
      </c>
      <c r="M41" s="11">
        <f t="shared" si="32"/>
        <v>0.89578031163446192</v>
      </c>
      <c r="N41" s="11">
        <f t="shared" si="33"/>
        <v>0.89725020958873714</v>
      </c>
      <c r="O41" s="11"/>
      <c r="P41" s="11">
        <f t="shared" si="34"/>
        <v>1</v>
      </c>
      <c r="Q41" s="11">
        <f t="shared" si="34"/>
        <v>1</v>
      </c>
      <c r="R41" s="12">
        <v>43313</v>
      </c>
      <c r="S41" s="11">
        <v>20929.5147359328</v>
      </c>
      <c r="T41" s="11">
        <v>24756.937232</v>
      </c>
      <c r="U41" s="11">
        <v>0.84540000000000004</v>
      </c>
      <c r="V41" s="11">
        <f t="shared" si="35"/>
        <v>1.0319375443577004</v>
      </c>
      <c r="W41" s="11">
        <f t="shared" si="46"/>
        <v>1.3653413413662545E-2</v>
      </c>
      <c r="X41" s="11">
        <f t="shared" si="36"/>
        <v>0.10421968836553806</v>
      </c>
      <c r="Y41" s="11">
        <f t="shared" si="37"/>
        <v>-1.0206340498693114E-2</v>
      </c>
      <c r="Z41" s="11">
        <f t="shared" si="38"/>
        <v>5.0648622856977778E-3</v>
      </c>
      <c r="AA41" s="11">
        <f t="shared" si="39"/>
        <v>0.56240174721164449</v>
      </c>
      <c r="AB41" s="11">
        <f t="shared" si="47"/>
        <v>1.0319375443577004</v>
      </c>
      <c r="AC41" s="11">
        <f t="shared" si="40"/>
        <v>0.10421968836553806</v>
      </c>
      <c r="AD41" s="11">
        <f t="shared" si="41"/>
        <v>0.10421968836553806</v>
      </c>
      <c r="AE41" s="11">
        <f t="shared" si="42"/>
        <v>0.10754820928565814</v>
      </c>
      <c r="AF41" s="11"/>
      <c r="AG41" s="11">
        <f t="shared" si="43"/>
        <v>1.0047984188743952</v>
      </c>
      <c r="AH41" s="10">
        <f t="shared" si="44"/>
        <v>0.84842303437518529</v>
      </c>
    </row>
    <row r="42" spans="1:34" x14ac:dyDescent="0.25">
      <c r="A42" s="1">
        <v>43344</v>
      </c>
      <c r="B42" s="13">
        <v>227380.39611758242</v>
      </c>
      <c r="C42" s="13">
        <v>263660.01405100001</v>
      </c>
      <c r="D42" s="11">
        <v>0.86240000000000006</v>
      </c>
      <c r="E42" s="11">
        <f t="shared" si="25"/>
        <v>0.84798237476808891</v>
      </c>
      <c r="F42" s="11">
        <f t="shared" si="26"/>
        <v>-7.1613174418416067E-2</v>
      </c>
      <c r="G42" s="11">
        <f t="shared" si="27"/>
        <v>0.90585030869860073</v>
      </c>
      <c r="H42" s="11">
        <f t="shared" si="28"/>
        <v>-2.0152148551872032E-2</v>
      </c>
      <c r="I42" s="11">
        <f t="shared" si="29"/>
        <v>2.9788916106853029E-2</v>
      </c>
      <c r="J42" s="11">
        <f t="shared" si="45"/>
        <v>1.0304350982143795</v>
      </c>
      <c r="K42" s="11">
        <f t="shared" si="30"/>
        <v>0.84798237476808891</v>
      </c>
      <c r="L42" s="11">
        <f t="shared" si="31"/>
        <v>0.90585030869860073</v>
      </c>
      <c r="M42" s="11">
        <f t="shared" si="32"/>
        <v>0.90585030869860073</v>
      </c>
      <c r="N42" s="11">
        <f t="shared" si="33"/>
        <v>0.76814509595464586</v>
      </c>
      <c r="O42" s="11"/>
      <c r="P42" s="11">
        <f t="shared" si="34"/>
        <v>1</v>
      </c>
      <c r="Q42" s="11">
        <f t="shared" si="34"/>
        <v>1</v>
      </c>
      <c r="R42" s="12">
        <v>43344</v>
      </c>
      <c r="S42" s="11">
        <v>23632.816478492998</v>
      </c>
      <c r="T42" s="11">
        <v>26514.996609999998</v>
      </c>
      <c r="U42" s="11">
        <v>0.89129999999999998</v>
      </c>
      <c r="V42" s="11">
        <f t="shared" si="35"/>
        <v>0.9485021878155504</v>
      </c>
      <c r="W42" s="11">
        <f t="shared" si="46"/>
        <v>-2.2961663030326387E-2</v>
      </c>
      <c r="X42" s="11">
        <f t="shared" si="36"/>
        <v>9.4149691301399219E-2</v>
      </c>
      <c r="Y42" s="11">
        <f t="shared" si="37"/>
        <v>-1.0206340498693114E-2</v>
      </c>
      <c r="Z42" s="11">
        <f t="shared" si="38"/>
        <v>5.0648622856977778E-3</v>
      </c>
      <c r="AA42" s="11">
        <f t="shared" si="39"/>
        <v>0.83525330072041426</v>
      </c>
      <c r="AB42" s="11">
        <f t="shared" si="47"/>
        <v>0.9485021878155504</v>
      </c>
      <c r="AC42" s="11">
        <f t="shared" si="40"/>
        <v>9.4149691301399219E-2</v>
      </c>
      <c r="AD42" s="11">
        <f t="shared" si="41"/>
        <v>9.4149691301399219E-2</v>
      </c>
      <c r="AE42" s="11">
        <f t="shared" si="42"/>
        <v>8.9301188181535859E-2</v>
      </c>
      <c r="AF42" s="11"/>
      <c r="AG42" s="11">
        <f t="shared" si="43"/>
        <v>0.85744628413618174</v>
      </c>
      <c r="AH42" s="10">
        <f t="shared" si="44"/>
        <v>0.98947660054287045</v>
      </c>
    </row>
    <row r="43" spans="1:34" x14ac:dyDescent="0.25">
      <c r="A43" s="1">
        <v>43374</v>
      </c>
      <c r="B43" s="13">
        <v>239116.94152576089</v>
      </c>
      <c r="C43" s="13">
        <v>280620.75052900001</v>
      </c>
      <c r="D43" s="11">
        <v>0.85209999999999997</v>
      </c>
      <c r="E43" s="11">
        <f t="shared" si="25"/>
        <v>1.0120877831240467</v>
      </c>
      <c r="F43" s="11">
        <f t="shared" si="26"/>
        <v>5.218182536393977E-3</v>
      </c>
      <c r="G43" s="11">
        <f t="shared" si="27"/>
        <v>0.90760314196096847</v>
      </c>
      <c r="H43" s="11">
        <f t="shared" si="28"/>
        <v>-2.0152148551872032E-2</v>
      </c>
      <c r="I43" s="11">
        <f t="shared" si="29"/>
        <v>2.9788916106853029E-2</v>
      </c>
      <c r="J43" s="11">
        <f t="shared" si="45"/>
        <v>0</v>
      </c>
      <c r="K43" s="11">
        <f t="shared" si="30"/>
        <v>1.0120877831240467</v>
      </c>
      <c r="L43" s="11">
        <f t="shared" si="31"/>
        <v>0.90760314196096847</v>
      </c>
      <c r="M43" s="11">
        <f t="shared" si="32"/>
        <v>0.90760314196096847</v>
      </c>
      <c r="N43" s="11">
        <f t="shared" si="33"/>
        <v>0.91857405190369601</v>
      </c>
      <c r="O43" s="11"/>
      <c r="P43" s="11">
        <f t="shared" si="34"/>
        <v>1</v>
      </c>
      <c r="Q43" s="11">
        <f t="shared" si="34"/>
        <v>1</v>
      </c>
      <c r="R43" s="12">
        <v>43374</v>
      </c>
      <c r="S43" s="11">
        <v>24342.857664802199</v>
      </c>
      <c r="T43" s="11">
        <v>26948.807334000001</v>
      </c>
      <c r="U43" s="11">
        <v>0.90329999999999999</v>
      </c>
      <c r="V43" s="11">
        <f t="shared" si="35"/>
        <v>0.98671537695117895</v>
      </c>
      <c r="W43" s="11">
        <f t="shared" si="46"/>
        <v>-5.8081037090952957E-3</v>
      </c>
      <c r="X43" s="11">
        <f t="shared" si="36"/>
        <v>9.2396858039031485E-2</v>
      </c>
      <c r="Y43" s="11">
        <f t="shared" si="37"/>
        <v>-1.0206340498693114E-2</v>
      </c>
      <c r="Z43" s="11">
        <f t="shared" si="38"/>
        <v>5.0648622856977778E-3</v>
      </c>
      <c r="AA43" s="11">
        <f t="shared" si="39"/>
        <v>0</v>
      </c>
      <c r="AB43" s="11">
        <f t="shared" si="47"/>
        <v>0.98671537695117895</v>
      </c>
      <c r="AC43" s="11">
        <f t="shared" si="40"/>
        <v>9.2396858039031485E-2</v>
      </c>
      <c r="AD43" s="11">
        <f t="shared" si="41"/>
        <v>9.2396858039031485E-2</v>
      </c>
      <c r="AE43" s="11">
        <f t="shared" si="42"/>
        <v>9.1169400609087514E-2</v>
      </c>
      <c r="AF43" s="11"/>
      <c r="AG43" s="11">
        <f t="shared" si="43"/>
        <v>1.0097434525127835</v>
      </c>
      <c r="AH43" s="10">
        <f t="shared" si="44"/>
        <v>0.97992871167475437</v>
      </c>
    </row>
    <row r="44" spans="1:34" x14ac:dyDescent="0.25">
      <c r="A44" s="1">
        <v>43405</v>
      </c>
      <c r="B44" s="13">
        <v>260901.69442945541</v>
      </c>
      <c r="C44" s="13">
        <v>305433.96678700001</v>
      </c>
      <c r="D44" s="11">
        <v>0.85419999999999996</v>
      </c>
      <c r="E44" s="11">
        <f t="shared" si="25"/>
        <v>0.9975415593537813</v>
      </c>
      <c r="F44" s="11">
        <f t="shared" si="26"/>
        <v>-1.0690017845356638E-3</v>
      </c>
      <c r="G44" s="11">
        <f t="shared" si="27"/>
        <v>0.91215073217562781</v>
      </c>
      <c r="H44" s="11">
        <f t="shared" si="28"/>
        <v>-2.0152148551872032E-2</v>
      </c>
      <c r="I44" s="11">
        <f t="shared" si="29"/>
        <v>2.9788916106853029E-2</v>
      </c>
      <c r="J44" s="11">
        <f t="shared" si="45"/>
        <v>0</v>
      </c>
      <c r="K44" s="11">
        <f t="shared" si="30"/>
        <v>0.9975415593537813</v>
      </c>
      <c r="L44" s="11">
        <f t="shared" si="31"/>
        <v>0.91215073217562781</v>
      </c>
      <c r="M44" s="11">
        <f t="shared" si="32"/>
        <v>0.91215073217562781</v>
      </c>
      <c r="N44" s="11">
        <f t="shared" si="33"/>
        <v>0.90990826374016909</v>
      </c>
      <c r="O44" s="11"/>
      <c r="P44" s="11">
        <f t="shared" si="34"/>
        <v>1</v>
      </c>
      <c r="Q44" s="11">
        <f t="shared" si="34"/>
        <v>1</v>
      </c>
      <c r="R44" s="12">
        <v>43405</v>
      </c>
      <c r="S44" s="11">
        <v>25127.451002640501</v>
      </c>
      <c r="T44" s="11">
        <v>29269.016893</v>
      </c>
      <c r="U44" s="11">
        <v>0.85850000000000004</v>
      </c>
      <c r="V44" s="11">
        <f t="shared" si="35"/>
        <v>1.052184041933605</v>
      </c>
      <c r="W44" s="11">
        <f t="shared" si="46"/>
        <v>2.2091710735486412E-2</v>
      </c>
      <c r="X44" s="11">
        <f t="shared" si="36"/>
        <v>8.7849267824372204E-2</v>
      </c>
      <c r="Y44" s="11">
        <f t="shared" si="37"/>
        <v>-1.0206340498693114E-2</v>
      </c>
      <c r="Z44" s="11">
        <f t="shared" si="38"/>
        <v>5.0648622856977778E-3</v>
      </c>
      <c r="AA44" s="11">
        <f t="shared" si="39"/>
        <v>1.1149644654835069</v>
      </c>
      <c r="AB44" s="11">
        <f t="shared" si="47"/>
        <v>1.052184041933605</v>
      </c>
      <c r="AC44" s="11">
        <f t="shared" si="40"/>
        <v>8.7849267824372204E-2</v>
      </c>
      <c r="AD44" s="11">
        <f t="shared" si="41"/>
        <v>8.7849267824372204E-2</v>
      </c>
      <c r="AE44" s="11">
        <f t="shared" si="42"/>
        <v>9.2433597700355738E-2</v>
      </c>
      <c r="AF44" s="11"/>
      <c r="AG44" s="11">
        <f t="shared" si="43"/>
        <v>1.0023418614405248</v>
      </c>
      <c r="AH44" s="10">
        <f t="shared" si="44"/>
        <v>0.9776392160918439</v>
      </c>
    </row>
    <row r="45" spans="1:34" x14ac:dyDescent="0.25">
      <c r="A45" s="1">
        <v>43435</v>
      </c>
      <c r="B45" s="13">
        <v>317423.069485816</v>
      </c>
      <c r="C45" s="13">
        <v>318250.52084000001</v>
      </c>
      <c r="D45" s="11">
        <v>3</v>
      </c>
      <c r="E45" s="11">
        <f t="shared" si="25"/>
        <v>0.28473333333333334</v>
      </c>
      <c r="F45" s="11">
        <f t="shared" si="26"/>
        <v>-0.54556168762885715</v>
      </c>
      <c r="G45" s="11">
        <f t="shared" si="27"/>
        <v>0.92514458832897928</v>
      </c>
      <c r="H45" s="11">
        <f t="shared" si="28"/>
        <v>-2.0152148551872032E-2</v>
      </c>
      <c r="I45" s="11">
        <f t="shared" si="29"/>
        <v>2.9788916106853029E-2</v>
      </c>
      <c r="J45" s="11">
        <f t="shared" si="45"/>
        <v>10.520591474519001</v>
      </c>
      <c r="K45" s="11">
        <f t="shared" si="30"/>
        <v>1</v>
      </c>
      <c r="L45" s="11">
        <f t="shared" si="31"/>
        <v>0</v>
      </c>
      <c r="M45" s="11">
        <f t="shared" si="32"/>
        <v>0</v>
      </c>
      <c r="N45" s="11">
        <f t="shared" si="33"/>
        <v>0</v>
      </c>
      <c r="O45" s="11"/>
      <c r="P45" s="11">
        <f t="shared" si="34"/>
        <v>7.4855411671020708E-2</v>
      </c>
      <c r="Q45" s="11">
        <f t="shared" si="34"/>
        <v>1</v>
      </c>
      <c r="R45" s="12">
        <v>43435</v>
      </c>
      <c r="S45" s="11">
        <v>25683.374080107002</v>
      </c>
      <c r="T45" s="11">
        <v>29572.106022</v>
      </c>
      <c r="U45" s="11">
        <v>0.86850000000000005</v>
      </c>
      <c r="V45" s="11">
        <f t="shared" si="35"/>
        <v>0.98848589522164654</v>
      </c>
      <c r="W45" s="11">
        <f t="shared" si="46"/>
        <v>-5.0295232861821233E-3</v>
      </c>
      <c r="X45" s="11">
        <f t="shared" si="36"/>
        <v>7.4855411671020708E-2</v>
      </c>
      <c r="Y45" s="11">
        <f t="shared" si="37"/>
        <v>-1.0206340498693114E-2</v>
      </c>
      <c r="Z45" s="11">
        <f t="shared" si="38"/>
        <v>5.0648622856977778E-3</v>
      </c>
      <c r="AA45" s="11">
        <f t="shared" si="39"/>
        <v>0</v>
      </c>
      <c r="AB45" s="11">
        <f t="shared" si="47"/>
        <v>0.98848589522164654</v>
      </c>
      <c r="AC45" s="11">
        <f t="shared" si="40"/>
        <v>7.4855411671020708E-2</v>
      </c>
      <c r="AD45" s="11">
        <f t="shared" si="41"/>
        <v>1</v>
      </c>
      <c r="AE45" s="11">
        <f t="shared" si="42"/>
        <v>0.98848589522164654</v>
      </c>
      <c r="AF45" s="11"/>
      <c r="AG45" s="11">
        <f t="shared" si="43"/>
        <v>0.98848589522164654</v>
      </c>
      <c r="AH45" s="10">
        <f t="shared" si="44"/>
        <v>0.98902697632587822</v>
      </c>
    </row>
    <row r="46" spans="1:34" x14ac:dyDescent="0.25">
      <c r="A46" s="1">
        <v>43466</v>
      </c>
      <c r="B46" s="13">
        <v>330687.82328993618</v>
      </c>
      <c r="C46" s="13">
        <v>333287.46552099998</v>
      </c>
      <c r="D46" s="11">
        <v>0.99219999999999997</v>
      </c>
      <c r="E46" s="11">
        <f t="shared" si="25"/>
        <v>3.0235839548478132</v>
      </c>
      <c r="F46" s="11">
        <f t="shared" si="26"/>
        <v>0.48052203201949573</v>
      </c>
      <c r="G46" s="11">
        <f t="shared" si="27"/>
        <v>0.91960149056621554</v>
      </c>
      <c r="H46" s="11">
        <f t="shared" si="28"/>
        <v>-2.0152148551872032E-2</v>
      </c>
      <c r="I46" s="11">
        <f t="shared" si="29"/>
        <v>2.9788916106853029E-2</v>
      </c>
      <c r="J46" s="11">
        <f t="shared" si="45"/>
        <v>9.0253005015562167</v>
      </c>
      <c r="K46" s="11">
        <f t="shared" si="30"/>
        <v>1</v>
      </c>
      <c r="L46" s="11">
        <f t="shared" si="31"/>
        <v>0</v>
      </c>
      <c r="M46" s="11">
        <f t="shared" si="32"/>
        <v>0</v>
      </c>
      <c r="N46" s="11">
        <f t="shared" si="33"/>
        <v>0</v>
      </c>
      <c r="O46" s="11"/>
      <c r="P46" s="11">
        <f t="shared" si="34"/>
        <v>8.0398509433784446E-2</v>
      </c>
      <c r="Q46" s="11">
        <f t="shared" si="34"/>
        <v>1</v>
      </c>
      <c r="R46" s="12">
        <v>43466</v>
      </c>
      <c r="S46" s="11">
        <v>28911.227692816799</v>
      </c>
      <c r="T46" s="11">
        <v>32902.273463999998</v>
      </c>
      <c r="U46" s="11">
        <v>0.87870000000000004</v>
      </c>
      <c r="V46" s="11">
        <f t="shared" si="35"/>
        <v>0.98839194264254016</v>
      </c>
      <c r="W46" s="11">
        <f t="shared" si="46"/>
        <v>-5.0708036181436418E-3</v>
      </c>
      <c r="X46" s="11">
        <f t="shared" si="36"/>
        <v>8.0398509433784446E-2</v>
      </c>
      <c r="Y46" s="11">
        <f t="shared" si="37"/>
        <v>-1.0206340498693114E-2</v>
      </c>
      <c r="Z46" s="11">
        <f t="shared" si="38"/>
        <v>5.0648622856977778E-3</v>
      </c>
      <c r="AA46" s="11">
        <f t="shared" si="39"/>
        <v>0</v>
      </c>
      <c r="AB46" s="11">
        <f t="shared" si="47"/>
        <v>0.98839194264254016</v>
      </c>
      <c r="AC46" s="11">
        <f t="shared" si="40"/>
        <v>8.0398509433784446E-2</v>
      </c>
      <c r="AD46" s="11">
        <f t="shared" si="41"/>
        <v>1</v>
      </c>
      <c r="AE46" s="11">
        <f t="shared" si="42"/>
        <v>0.98839194264254016</v>
      </c>
      <c r="AF46" s="11"/>
      <c r="AG46" s="11">
        <f t="shared" si="43"/>
        <v>0.98839194264254016</v>
      </c>
      <c r="AH46" s="10">
        <f t="shared" si="44"/>
        <v>1.0006424917645931</v>
      </c>
    </row>
    <row r="47" spans="1:34" x14ac:dyDescent="0.25">
      <c r="A47" s="1">
        <v>43497</v>
      </c>
      <c r="B47" s="13">
        <v>331473.70236924</v>
      </c>
      <c r="C47" s="13">
        <v>358156.35048000002</v>
      </c>
      <c r="D47" s="11">
        <v>0.92549999999999999</v>
      </c>
      <c r="E47" s="11">
        <f t="shared" si="25"/>
        <v>1.0720691518098324</v>
      </c>
      <c r="F47" s="11">
        <f t="shared" si="26"/>
        <v>3.0222799611243807E-2</v>
      </c>
      <c r="G47" s="11">
        <f t="shared" si="27"/>
        <v>0.91723274118281062</v>
      </c>
      <c r="H47" s="11">
        <f t="shared" si="28"/>
        <v>-2.0152148551872032E-2</v>
      </c>
      <c r="I47" s="11">
        <f t="shared" si="29"/>
        <v>2.9788916106853029E-2</v>
      </c>
      <c r="J47" s="11">
        <f t="shared" si="45"/>
        <v>8.6879105873241755E-3</v>
      </c>
      <c r="K47" s="11">
        <f t="shared" si="30"/>
        <v>1.0720691518098324</v>
      </c>
      <c r="L47" s="11">
        <f t="shared" si="31"/>
        <v>0.91723274118281062</v>
      </c>
      <c r="M47" s="11">
        <f t="shared" si="32"/>
        <v>0.91723274118281062</v>
      </c>
      <c r="N47" s="11">
        <f t="shared" si="33"/>
        <v>0.98333692685206331</v>
      </c>
      <c r="O47" s="11"/>
      <c r="P47" s="11">
        <f t="shared" si="34"/>
        <v>1</v>
      </c>
      <c r="Q47" s="11">
        <f t="shared" si="34"/>
        <v>1</v>
      </c>
      <c r="R47" s="12">
        <v>43497</v>
      </c>
      <c r="S47" s="11">
        <v>29910.805058820799</v>
      </c>
      <c r="T47" s="11">
        <v>34336.821327999998</v>
      </c>
      <c r="U47" s="11">
        <v>0.87109999999999999</v>
      </c>
      <c r="V47" s="11">
        <f t="shared" si="35"/>
        <v>1.0087246010790956</v>
      </c>
      <c r="W47" s="11">
        <f t="shared" si="46"/>
        <v>3.7726126619085977E-3</v>
      </c>
      <c r="X47" s="11">
        <f t="shared" si="36"/>
        <v>8.2767258817189354E-2</v>
      </c>
      <c r="Y47" s="11">
        <f t="shared" si="37"/>
        <v>-1.0206340498693114E-2</v>
      </c>
      <c r="Z47" s="11">
        <f t="shared" si="38"/>
        <v>5.0648622856977778E-3</v>
      </c>
      <c r="AA47" s="11">
        <f t="shared" si="39"/>
        <v>0</v>
      </c>
      <c r="AB47" s="11">
        <f t="shared" si="47"/>
        <v>1.0087246010790956</v>
      </c>
      <c r="AC47" s="11">
        <f t="shared" si="40"/>
        <v>8.2767258817189354E-2</v>
      </c>
      <c r="AD47" s="11">
        <f t="shared" si="41"/>
        <v>8.2767258817189354E-2</v>
      </c>
      <c r="AE47" s="11">
        <f t="shared" si="42"/>
        <v>8.3489370132779586E-2</v>
      </c>
      <c r="AF47" s="11"/>
      <c r="AG47" s="11">
        <f t="shared" si="43"/>
        <v>1.066826296984843</v>
      </c>
      <c r="AH47" s="10">
        <f t="shared" si="44"/>
        <v>0.93796196681005672</v>
      </c>
    </row>
    <row r="48" spans="1:34" x14ac:dyDescent="0.25">
      <c r="A48" s="1">
        <v>43525</v>
      </c>
      <c r="B48" s="13">
        <v>303520.89191062603</v>
      </c>
      <c r="C48" s="13">
        <v>376576.788971</v>
      </c>
      <c r="D48" s="11">
        <v>0.80600000000000005</v>
      </c>
      <c r="E48" s="11">
        <f t="shared" si="25"/>
        <v>1.1482630272952852</v>
      </c>
      <c r="F48" s="11">
        <f t="shared" si="26"/>
        <v>6.0041381283832213E-2</v>
      </c>
      <c r="G48" s="11">
        <f t="shared" si="27"/>
        <v>0.90675643070928202</v>
      </c>
      <c r="H48" s="11">
        <f t="shared" si="28"/>
        <v>-2.0152148551872032E-2</v>
      </c>
      <c r="I48" s="11">
        <f t="shared" si="29"/>
        <v>2.9788916106853029E-2</v>
      </c>
      <c r="J48" s="11">
        <f t="shared" si="45"/>
        <v>0.60576332090056595</v>
      </c>
      <c r="K48" s="11">
        <f t="shared" si="30"/>
        <v>1.1482630272952852</v>
      </c>
      <c r="L48" s="11">
        <f t="shared" si="31"/>
        <v>0.90675643070928202</v>
      </c>
      <c r="M48" s="11">
        <f t="shared" si="32"/>
        <v>0.90675643070928202</v>
      </c>
      <c r="N48" s="11">
        <f t="shared" si="33"/>
        <v>1.0411948841457077</v>
      </c>
      <c r="O48" s="11"/>
      <c r="P48" s="11">
        <f t="shared" si="34"/>
        <v>1</v>
      </c>
      <c r="Q48" s="11">
        <f t="shared" si="34"/>
        <v>1</v>
      </c>
      <c r="R48" s="12">
        <v>43525</v>
      </c>
      <c r="S48" s="11">
        <v>31211.657681778001</v>
      </c>
      <c r="T48" s="11">
        <v>36250.473497999999</v>
      </c>
      <c r="U48" s="11">
        <v>0.86099999999999999</v>
      </c>
      <c r="V48" s="11">
        <f t="shared" si="35"/>
        <v>1.0117305458768873</v>
      </c>
      <c r="W48" s="11">
        <f t="shared" si="46"/>
        <v>5.0648622856977778E-3</v>
      </c>
      <c r="X48" s="11">
        <f t="shared" si="36"/>
        <v>9.324356929071792E-2</v>
      </c>
      <c r="Y48" s="11">
        <f t="shared" si="37"/>
        <v>-1.0206340498693114E-2</v>
      </c>
      <c r="Z48" s="11">
        <f t="shared" si="38"/>
        <v>5.0648622856977778E-3</v>
      </c>
      <c r="AA48" s="11">
        <f t="shared" si="39"/>
        <v>0</v>
      </c>
      <c r="AB48" s="11">
        <f t="shared" si="47"/>
        <v>1.0117305458768873</v>
      </c>
      <c r="AC48" s="11">
        <f t="shared" si="40"/>
        <v>9.324356929071792E-2</v>
      </c>
      <c r="AD48" s="11">
        <f t="shared" si="41"/>
        <v>9.324356929071792E-2</v>
      </c>
      <c r="AE48" s="11">
        <f t="shared" si="42"/>
        <v>9.4337367258007399E-2</v>
      </c>
      <c r="AF48" s="11"/>
      <c r="AG48" s="11">
        <f t="shared" si="43"/>
        <v>1.1355322514037152</v>
      </c>
      <c r="AH48" s="10">
        <f t="shared" si="44"/>
        <v>0.8260108558348499</v>
      </c>
    </row>
    <row r="49" spans="1:34" x14ac:dyDescent="0.25">
      <c r="A49" s="1">
        <v>43556</v>
      </c>
      <c r="B49" s="13">
        <v>302073.99866696517</v>
      </c>
      <c r="C49" s="13">
        <v>391998.44104200002</v>
      </c>
      <c r="D49" s="11">
        <v>0.77059999999999995</v>
      </c>
      <c r="E49" s="11">
        <f t="shared" si="25"/>
        <v>1.0459382299506879</v>
      </c>
      <c r="F49" s="11">
        <f t="shared" si="26"/>
        <v>1.9506037128108562E-2</v>
      </c>
      <c r="G49" s="11">
        <f t="shared" si="27"/>
        <v>0.90145527723581553</v>
      </c>
      <c r="H49" s="11">
        <f t="shared" si="28"/>
        <v>-2.0152148551872032E-2</v>
      </c>
      <c r="I49" s="11">
        <f t="shared" si="29"/>
        <v>2.9788916106853029E-2</v>
      </c>
      <c r="J49" s="11">
        <f t="shared" si="45"/>
        <v>0</v>
      </c>
      <c r="K49" s="11">
        <f t="shared" si="30"/>
        <v>1.0459382299506879</v>
      </c>
      <c r="L49" s="11">
        <f t="shared" si="31"/>
        <v>0.90145527723581553</v>
      </c>
      <c r="M49" s="11">
        <f t="shared" si="32"/>
        <v>0.90145527723581553</v>
      </c>
      <c r="N49" s="11">
        <f t="shared" si="33"/>
        <v>0.94286653705173551</v>
      </c>
      <c r="O49" s="11"/>
      <c r="P49" s="11">
        <f t="shared" si="34"/>
        <v>1</v>
      </c>
      <c r="Q49" s="11">
        <f t="shared" si="34"/>
        <v>1</v>
      </c>
      <c r="R49" s="12">
        <v>43556</v>
      </c>
      <c r="S49" s="11">
        <v>33021.935979101996</v>
      </c>
      <c r="T49" s="11">
        <v>39116.247309999999</v>
      </c>
      <c r="U49" s="11">
        <v>0.84419999999999995</v>
      </c>
      <c r="V49" s="11">
        <f t="shared" si="35"/>
        <v>1.0199004975124379</v>
      </c>
      <c r="W49" s="11">
        <f t="shared" si="46"/>
        <v>8.5578036352654836E-3</v>
      </c>
      <c r="X49" s="11">
        <f t="shared" si="36"/>
        <v>9.8544722764184564E-2</v>
      </c>
      <c r="Y49" s="11">
        <f t="shared" si="37"/>
        <v>-1.0206340498693114E-2</v>
      </c>
      <c r="Z49" s="11">
        <f t="shared" si="38"/>
        <v>5.0648622856977778E-3</v>
      </c>
      <c r="AA49" s="11">
        <f t="shared" si="39"/>
        <v>0.22872732415929511</v>
      </c>
      <c r="AB49" s="11">
        <f t="shared" si="47"/>
        <v>1.0199004975124379</v>
      </c>
      <c r="AC49" s="11">
        <f t="shared" si="40"/>
        <v>9.8544722764184564E-2</v>
      </c>
      <c r="AD49" s="11">
        <f t="shared" si="41"/>
        <v>9.8544722764184564E-2</v>
      </c>
      <c r="AE49" s="11">
        <f t="shared" si="42"/>
        <v>0.1005058117744171</v>
      </c>
      <c r="AF49" s="11"/>
      <c r="AG49" s="11">
        <f t="shared" si="43"/>
        <v>1.0433723488261526</v>
      </c>
      <c r="AH49" s="10">
        <f t="shared" si="44"/>
        <v>0.7916740910032305</v>
      </c>
    </row>
    <row r="50" spans="1:34" x14ac:dyDescent="0.25">
      <c r="A50" s="1">
        <v>43586</v>
      </c>
      <c r="B50" s="13">
        <v>328879.55205625121</v>
      </c>
      <c r="C50" s="13">
        <v>407432.54714600003</v>
      </c>
      <c r="D50" s="11">
        <v>0.80720000000000003</v>
      </c>
      <c r="E50" s="11">
        <f t="shared" si="25"/>
        <v>0.95465807730426155</v>
      </c>
      <c r="F50" s="11">
        <f t="shared" si="26"/>
        <v>-2.0152148551872032E-2</v>
      </c>
      <c r="G50" s="11">
        <f t="shared" si="27"/>
        <v>0.89903441499214842</v>
      </c>
      <c r="H50" s="11">
        <f t="shared" si="28"/>
        <v>-2.0152148551872032E-2</v>
      </c>
      <c r="I50" s="11">
        <f t="shared" si="29"/>
        <v>2.9788916106853029E-2</v>
      </c>
      <c r="J50" s="11">
        <f t="shared" si="45"/>
        <v>0</v>
      </c>
      <c r="K50" s="11">
        <f t="shared" si="30"/>
        <v>0.95465807730426155</v>
      </c>
      <c r="L50" s="11">
        <f t="shared" si="31"/>
        <v>0.89903441499214842</v>
      </c>
      <c r="M50" s="11">
        <f t="shared" si="32"/>
        <v>0.89903441499214842</v>
      </c>
      <c r="N50" s="11">
        <f t="shared" si="33"/>
        <v>0.85827046604676605</v>
      </c>
      <c r="O50" s="11"/>
      <c r="P50" s="11">
        <f t="shared" si="34"/>
        <v>1</v>
      </c>
      <c r="Q50" s="11">
        <f t="shared" si="34"/>
        <v>1</v>
      </c>
      <c r="R50" s="12">
        <v>43586</v>
      </c>
      <c r="S50" s="11">
        <v>36934.644343697997</v>
      </c>
      <c r="T50" s="11">
        <v>43813.338486000001</v>
      </c>
      <c r="U50" s="11">
        <v>0.84299999999999997</v>
      </c>
      <c r="V50" s="11">
        <f t="shared" si="35"/>
        <v>1.0014234875444841</v>
      </c>
      <c r="W50" s="11">
        <f t="shared" si="46"/>
        <v>6.1777319364704107E-4</v>
      </c>
      <c r="X50" s="11">
        <f t="shared" si="36"/>
        <v>0.10096558500785162</v>
      </c>
      <c r="Y50" s="11">
        <f t="shared" si="37"/>
        <v>-1.0206340498693114E-2</v>
      </c>
      <c r="Z50" s="11">
        <f t="shared" si="38"/>
        <v>5.0648622856977778E-3</v>
      </c>
      <c r="AA50" s="11">
        <f t="shared" si="39"/>
        <v>0</v>
      </c>
      <c r="AB50" s="11">
        <f t="shared" si="47"/>
        <v>1.0014234875444841</v>
      </c>
      <c r="AC50" s="11">
        <f t="shared" si="40"/>
        <v>0.10096558500785162</v>
      </c>
      <c r="AD50" s="11">
        <f t="shared" si="41"/>
        <v>0.10096558500785162</v>
      </c>
      <c r="AE50" s="11">
        <f t="shared" si="42"/>
        <v>0.10110930826053184</v>
      </c>
      <c r="AF50" s="11"/>
      <c r="AG50" s="11">
        <f t="shared" si="43"/>
        <v>0.95937977430729793</v>
      </c>
      <c r="AH50" s="10">
        <f t="shared" si="44"/>
        <v>0.82519364302300813</v>
      </c>
    </row>
    <row r="51" spans="1:34" x14ac:dyDescent="0.25">
      <c r="A51" s="1">
        <v>43617</v>
      </c>
      <c r="B51" s="13">
        <v>355493.22770054667</v>
      </c>
      <c r="C51" s="13">
        <v>423660.14503700001</v>
      </c>
      <c r="D51" s="11">
        <v>0.83909999999999996</v>
      </c>
      <c r="E51" s="11">
        <f t="shared" si="25"/>
        <v>0.96198307710642361</v>
      </c>
      <c r="F51" s="11">
        <f t="shared" si="26"/>
        <v>-1.6832567862335543E-2</v>
      </c>
      <c r="G51" s="11">
        <f t="shared" si="27"/>
        <v>0.90028873882363147</v>
      </c>
      <c r="H51" s="11">
        <f t="shared" si="28"/>
        <v>-2.0152148551872032E-2</v>
      </c>
      <c r="I51" s="11">
        <f t="shared" si="29"/>
        <v>2.9788916106853029E-2</v>
      </c>
      <c r="J51" s="11">
        <f t="shared" si="45"/>
        <v>0</v>
      </c>
      <c r="K51" s="11">
        <f t="shared" si="30"/>
        <v>0.96198307710642361</v>
      </c>
      <c r="L51" s="11">
        <f t="shared" si="31"/>
        <v>0.90028873882363147</v>
      </c>
      <c r="M51" s="11">
        <f t="shared" si="32"/>
        <v>0.90028873882363147</v>
      </c>
      <c r="N51" s="11">
        <f t="shared" si="33"/>
        <v>0.86606253125781829</v>
      </c>
      <c r="O51" s="11"/>
      <c r="P51" s="11">
        <f t="shared" si="34"/>
        <v>1</v>
      </c>
      <c r="Q51" s="11">
        <f t="shared" si="34"/>
        <v>1</v>
      </c>
      <c r="R51" s="12">
        <v>43617</v>
      </c>
      <c r="S51" s="11">
        <v>39372.566316886398</v>
      </c>
      <c r="T51" s="11">
        <v>44343.469215999998</v>
      </c>
      <c r="U51" s="11">
        <v>0.88790000000000002</v>
      </c>
      <c r="V51" s="11">
        <f t="shared" si="35"/>
        <v>0.94943124225701092</v>
      </c>
      <c r="W51" s="11">
        <f t="shared" si="46"/>
        <v>-2.2536481363627004E-2</v>
      </c>
      <c r="X51" s="11">
        <f t="shared" si="36"/>
        <v>9.9711261176368499E-2</v>
      </c>
      <c r="Y51" s="11">
        <f t="shared" si="37"/>
        <v>-1.0206340498693114E-2</v>
      </c>
      <c r="Z51" s="11">
        <f t="shared" si="38"/>
        <v>5.0648622856977778E-3</v>
      </c>
      <c r="AA51" s="11">
        <f t="shared" si="39"/>
        <v>0.80741124579505019</v>
      </c>
      <c r="AB51" s="11">
        <f t="shared" si="47"/>
        <v>0.94943124225701092</v>
      </c>
      <c r="AC51" s="11">
        <f t="shared" si="40"/>
        <v>9.9711261176368499E-2</v>
      </c>
      <c r="AD51" s="11">
        <f t="shared" si="41"/>
        <v>9.9711261176368499E-2</v>
      </c>
      <c r="AE51" s="11">
        <f t="shared" si="42"/>
        <v>9.4668986565692809E-2</v>
      </c>
      <c r="AF51" s="11"/>
      <c r="AG51" s="11">
        <f t="shared" si="43"/>
        <v>0.96073151782351107</v>
      </c>
      <c r="AH51" s="10">
        <f t="shared" si="44"/>
        <v>0.85892221470202501</v>
      </c>
    </row>
    <row r="52" spans="1:34" x14ac:dyDescent="0.25">
      <c r="A52" s="1">
        <v>43647</v>
      </c>
      <c r="B52" s="13">
        <v>353618.83006792411</v>
      </c>
      <c r="C52" s="13">
        <v>435437.54472100001</v>
      </c>
      <c r="D52" s="11">
        <v>0.81210000000000004</v>
      </c>
      <c r="E52" s="11">
        <f t="shared" si="25"/>
        <v>1.033247137052087</v>
      </c>
      <c r="F52" s="11">
        <f t="shared" si="26"/>
        <v>1.4204210601020765E-2</v>
      </c>
      <c r="G52" s="11">
        <f t="shared" si="27"/>
        <v>0.88697520579274181</v>
      </c>
      <c r="H52" s="11">
        <f t="shared" si="28"/>
        <v>-2.0152148551872032E-2</v>
      </c>
      <c r="I52" s="11">
        <f t="shared" si="29"/>
        <v>2.9788916106853029E-2</v>
      </c>
      <c r="J52" s="11">
        <f t="shared" si="45"/>
        <v>0</v>
      </c>
      <c r="K52" s="11">
        <f t="shared" si="30"/>
        <v>1.033247137052087</v>
      </c>
      <c r="L52" s="11">
        <f t="shared" si="31"/>
        <v>0.88697520579274181</v>
      </c>
      <c r="M52" s="11">
        <f t="shared" si="32"/>
        <v>0.88697520579274181</v>
      </c>
      <c r="N52" s="11">
        <f t="shared" si="33"/>
        <v>0.91646459202153618</v>
      </c>
      <c r="O52" s="11"/>
      <c r="P52" s="11">
        <f t="shared" si="34"/>
        <v>1</v>
      </c>
      <c r="Q52" s="11">
        <f t="shared" si="34"/>
        <v>1</v>
      </c>
      <c r="R52" s="12">
        <v>43647</v>
      </c>
      <c r="S52" s="11">
        <v>45060.668252295807</v>
      </c>
      <c r="T52" s="11">
        <v>47422.298729000002</v>
      </c>
      <c r="U52" s="11">
        <v>0.95020000000000004</v>
      </c>
      <c r="V52" s="11">
        <f t="shared" si="35"/>
        <v>0.93443485581982744</v>
      </c>
      <c r="W52" s="11">
        <f t="shared" si="46"/>
        <v>-2.9450970094817321E-2</v>
      </c>
      <c r="X52" s="11">
        <f t="shared" si="36"/>
        <v>0.11302479420725822</v>
      </c>
      <c r="Y52" s="11">
        <f t="shared" si="37"/>
        <v>-1.0206340498693114E-2</v>
      </c>
      <c r="Z52" s="11">
        <f t="shared" si="38"/>
        <v>5.0648622856977778E-3</v>
      </c>
      <c r="AA52" s="11">
        <f t="shared" si="39"/>
        <v>1.2601908224147649</v>
      </c>
      <c r="AB52" s="11">
        <f t="shared" si="47"/>
        <v>0.93443485581982744</v>
      </c>
      <c r="AC52" s="11">
        <f t="shared" si="40"/>
        <v>0.11302479420725822</v>
      </c>
      <c r="AD52" s="11">
        <f t="shared" si="41"/>
        <v>0.11302479420725822</v>
      </c>
      <c r="AE52" s="11">
        <f t="shared" si="42"/>
        <v>0.10561430727912501</v>
      </c>
      <c r="AF52" s="11"/>
      <c r="AG52" s="11">
        <f t="shared" si="43"/>
        <v>1.0220788993006611</v>
      </c>
      <c r="AH52" s="10">
        <f t="shared" si="44"/>
        <v>0.84036781826699181</v>
      </c>
    </row>
    <row r="53" spans="1:34" x14ac:dyDescent="0.25">
      <c r="A53" s="1">
        <v>43678</v>
      </c>
      <c r="B53" s="13">
        <v>351198.70407856849</v>
      </c>
      <c r="C53" s="13">
        <v>430654.45012699999</v>
      </c>
      <c r="D53" s="11">
        <v>0.8155</v>
      </c>
      <c r="E53" s="11">
        <f t="shared" si="25"/>
        <v>0.99583077866339675</v>
      </c>
      <c r="F53" s="11">
        <f t="shared" si="26"/>
        <v>-1.814454886125726E-3</v>
      </c>
      <c r="G53" s="11">
        <f t="shared" si="27"/>
        <v>0.87530959409215436</v>
      </c>
      <c r="H53" s="11">
        <f t="shared" si="28"/>
        <v>-2.0152148551872032E-2</v>
      </c>
      <c r="I53" s="11">
        <f t="shared" si="29"/>
        <v>2.9788916106853029E-2</v>
      </c>
      <c r="J53" s="11">
        <f t="shared" si="45"/>
        <v>0</v>
      </c>
      <c r="K53" s="11">
        <f t="shared" si="30"/>
        <v>0.99583077866339675</v>
      </c>
      <c r="L53" s="11">
        <f t="shared" si="31"/>
        <v>0.87530959409215436</v>
      </c>
      <c r="M53" s="11">
        <f t="shared" si="32"/>
        <v>0.87530959409215436</v>
      </c>
      <c r="N53" s="11">
        <f t="shared" si="33"/>
        <v>0.8716602346563318</v>
      </c>
      <c r="O53" s="11"/>
      <c r="P53" s="11">
        <f t="shared" si="34"/>
        <v>1</v>
      </c>
      <c r="Q53" s="11">
        <f t="shared" si="34"/>
        <v>1</v>
      </c>
      <c r="R53" s="12">
        <v>43678</v>
      </c>
      <c r="S53" s="11">
        <v>50029.280224313006</v>
      </c>
      <c r="T53" s="11">
        <v>50341.396885000002</v>
      </c>
      <c r="U53" s="11">
        <v>0.99380000000000002</v>
      </c>
      <c r="V53" s="11">
        <f t="shared" si="35"/>
        <v>0.9561279935600725</v>
      </c>
      <c r="W53" s="11">
        <f t="shared" si="46"/>
        <v>-1.94839663263273E-2</v>
      </c>
      <c r="X53" s="11">
        <f t="shared" si="36"/>
        <v>0.12469040590784562</v>
      </c>
      <c r="Y53" s="11">
        <f t="shared" si="37"/>
        <v>-1.0206340498693114E-2</v>
      </c>
      <c r="Z53" s="11">
        <f t="shared" si="38"/>
        <v>5.0648622856977778E-3</v>
      </c>
      <c r="AA53" s="11">
        <f t="shared" si="39"/>
        <v>0.60752423752221385</v>
      </c>
      <c r="AB53" s="11">
        <f t="shared" si="47"/>
        <v>0.9561279935600725</v>
      </c>
      <c r="AC53" s="11">
        <f t="shared" si="40"/>
        <v>0.12469040590784562</v>
      </c>
      <c r="AD53" s="11">
        <f t="shared" si="41"/>
        <v>0.12469040590784562</v>
      </c>
      <c r="AE53" s="11">
        <f t="shared" si="42"/>
        <v>0.11921998761685944</v>
      </c>
      <c r="AF53" s="11"/>
      <c r="AG53" s="11">
        <f t="shared" si="43"/>
        <v>0.99088022227319128</v>
      </c>
      <c r="AH53" s="10">
        <f t="shared" si="44"/>
        <v>0.84810232294181132</v>
      </c>
    </row>
    <row r="54" spans="1:34" x14ac:dyDescent="0.25">
      <c r="A54" s="1">
        <v>43709</v>
      </c>
      <c r="B54" s="13">
        <v>350870.67908391758</v>
      </c>
      <c r="C54" s="13">
        <v>369026.79752199998</v>
      </c>
      <c r="D54" s="11">
        <v>0.95079999999999998</v>
      </c>
      <c r="E54" s="11">
        <f t="shared" si="25"/>
        <v>0.85769877997475807</v>
      </c>
      <c r="F54" s="11">
        <f t="shared" si="26"/>
        <v>-6.6665207679848071E-2</v>
      </c>
      <c r="G54" s="11">
        <f t="shared" si="27"/>
        <v>0.88204581861212827</v>
      </c>
      <c r="H54" s="11">
        <f t="shared" si="28"/>
        <v>-2.0152148551872032E-2</v>
      </c>
      <c r="I54" s="11">
        <f t="shared" si="29"/>
        <v>2.9788916106853029E-2</v>
      </c>
      <c r="J54" s="11">
        <f t="shared" si="45"/>
        <v>0.93135898174829712</v>
      </c>
      <c r="K54" s="11">
        <f t="shared" si="30"/>
        <v>0.85769877997475807</v>
      </c>
      <c r="L54" s="11">
        <f t="shared" si="31"/>
        <v>0.88204581861212827</v>
      </c>
      <c r="M54" s="11">
        <f t="shared" si="32"/>
        <v>0.88204581861212827</v>
      </c>
      <c r="N54" s="11">
        <f t="shared" si="33"/>
        <v>0.75652962250545919</v>
      </c>
      <c r="O54" s="11"/>
      <c r="P54" s="11">
        <f t="shared" si="34"/>
        <v>1</v>
      </c>
      <c r="Q54" s="11">
        <f t="shared" si="34"/>
        <v>1</v>
      </c>
      <c r="R54" s="12">
        <v>43709</v>
      </c>
      <c r="S54" s="11">
        <v>46921.217527532506</v>
      </c>
      <c r="T54" s="11">
        <v>48597.843115000003</v>
      </c>
      <c r="U54" s="11">
        <v>0.96550000000000002</v>
      </c>
      <c r="V54" s="11">
        <f t="shared" si="35"/>
        <v>1.0293112377006732</v>
      </c>
      <c r="W54" s="11">
        <f t="shared" si="46"/>
        <v>1.2546714294100481E-2</v>
      </c>
      <c r="X54" s="11">
        <f t="shared" si="36"/>
        <v>0.11795418138787175</v>
      </c>
      <c r="Y54" s="11">
        <f t="shared" si="37"/>
        <v>-1.0206340498693114E-2</v>
      </c>
      <c r="Z54" s="11">
        <f t="shared" si="38"/>
        <v>5.0648622856977778E-3</v>
      </c>
      <c r="AA54" s="11">
        <f t="shared" si="39"/>
        <v>0.48993207110379711</v>
      </c>
      <c r="AB54" s="11">
        <f t="shared" si="47"/>
        <v>1.0293112377006732</v>
      </c>
      <c r="AC54" s="11">
        <f t="shared" si="40"/>
        <v>0.11795418138787175</v>
      </c>
      <c r="AD54" s="11">
        <f t="shared" si="41"/>
        <v>0.11795418138787175</v>
      </c>
      <c r="AE54" s="11">
        <f t="shared" si="42"/>
        <v>0.12141156443631999</v>
      </c>
      <c r="AF54" s="11"/>
      <c r="AG54" s="11">
        <f t="shared" si="43"/>
        <v>0.87794118694177914</v>
      </c>
      <c r="AH54" s="10">
        <f t="shared" si="44"/>
        <v>0.96601268462650836</v>
      </c>
    </row>
    <row r="55" spans="1:34" x14ac:dyDescent="0.25">
      <c r="A55" s="1">
        <v>43739</v>
      </c>
      <c r="B55" s="13">
        <v>418129.74421799998</v>
      </c>
      <c r="C55" s="13">
        <v>418129.74421799998</v>
      </c>
      <c r="D55" s="11">
        <v>1</v>
      </c>
      <c r="E55" s="11">
        <f t="shared" si="25"/>
        <v>0.95079999999999998</v>
      </c>
      <c r="F55" s="11">
        <f t="shared" si="26"/>
        <v>-2.1910826943857348E-2</v>
      </c>
      <c r="G55" s="11">
        <f t="shared" si="27"/>
        <v>0.89378148034628335</v>
      </c>
      <c r="H55" s="11">
        <f t="shared" si="28"/>
        <v>-2.0152148551872032E-2</v>
      </c>
      <c r="I55" s="11">
        <f t="shared" si="29"/>
        <v>2.9788916106853029E-2</v>
      </c>
      <c r="J55" s="11">
        <f t="shared" si="45"/>
        <v>3.5215076090254351E-2</v>
      </c>
      <c r="K55" s="11">
        <f t="shared" si="30"/>
        <v>0.95079999999999998</v>
      </c>
      <c r="L55" s="11">
        <f t="shared" si="31"/>
        <v>0.89378148034628335</v>
      </c>
      <c r="M55" s="11">
        <f t="shared" si="32"/>
        <v>1</v>
      </c>
      <c r="N55" s="11">
        <f t="shared" si="33"/>
        <v>0.95079999999999998</v>
      </c>
      <c r="O55" s="11"/>
      <c r="P55" s="11">
        <f t="shared" si="34"/>
        <v>0.89378148034628335</v>
      </c>
      <c r="Q55" s="11">
        <f t="shared" si="34"/>
        <v>1</v>
      </c>
      <c r="R55" s="12">
        <v>43739</v>
      </c>
      <c r="S55" s="11">
        <v>49691.253880999997</v>
      </c>
      <c r="T55" s="11">
        <v>49691.253880999997</v>
      </c>
      <c r="U55" s="11">
        <v>5</v>
      </c>
      <c r="V55" s="11">
        <f t="shared" si="35"/>
        <v>0.19309999999999999</v>
      </c>
      <c r="W55" s="11">
        <f t="shared" si="46"/>
        <v>-0.71421772622060531</v>
      </c>
      <c r="X55" s="11">
        <f t="shared" si="36"/>
        <v>0.10621851965371672</v>
      </c>
      <c r="Y55" s="11">
        <f t="shared" si="37"/>
        <v>-1.0206340498693114E-2</v>
      </c>
      <c r="Z55" s="11">
        <f t="shared" si="38"/>
        <v>5.0648622856977778E-3</v>
      </c>
      <c r="AA55" s="11">
        <f t="shared" si="39"/>
        <v>46.100585242800996</v>
      </c>
      <c r="AB55" s="11">
        <f t="shared" si="47"/>
        <v>1</v>
      </c>
      <c r="AC55" s="11">
        <f t="shared" si="40"/>
        <v>0</v>
      </c>
      <c r="AD55" s="11">
        <f t="shared" si="41"/>
        <v>0</v>
      </c>
      <c r="AE55" s="11">
        <f t="shared" si="42"/>
        <v>0</v>
      </c>
      <c r="AF55" s="11"/>
      <c r="AG55" s="11">
        <f t="shared" si="43"/>
        <v>0.95079999999999998</v>
      </c>
      <c r="AH55" s="10">
        <f t="shared" si="44"/>
        <v>1.0159998786564035</v>
      </c>
    </row>
    <row r="57" spans="1:34" x14ac:dyDescent="0.25">
      <c r="B57" t="s">
        <v>40</v>
      </c>
    </row>
    <row r="58" spans="1:34" x14ac:dyDescent="0.25">
      <c r="B58" t="s">
        <v>9</v>
      </c>
      <c r="C58" t="s">
        <v>37</v>
      </c>
    </row>
    <row r="59" spans="1:34" x14ac:dyDescent="0.25">
      <c r="A59" t="s">
        <v>8</v>
      </c>
    </row>
    <row r="60" spans="1:34" x14ac:dyDescent="0.25">
      <c r="A60" s="1">
        <v>43101</v>
      </c>
      <c r="B60" s="2">
        <f>B34+S34</f>
        <v>172062.5140008922</v>
      </c>
      <c r="C60">
        <f>(AH7*AH34)^0.5</f>
        <v>1</v>
      </c>
    </row>
    <row r="61" spans="1:34" x14ac:dyDescent="0.25">
      <c r="A61" s="1">
        <v>43132</v>
      </c>
      <c r="B61" s="2">
        <f t="shared" ref="B61:B81" si="48">B35+S35</f>
        <v>161808.14696560803</v>
      </c>
      <c r="C61">
        <f t="shared" ref="C61:C81" si="49">(AH8*AH35)^0.5</f>
        <v>0.8718533250471876</v>
      </c>
    </row>
    <row r="62" spans="1:34" x14ac:dyDescent="0.25">
      <c r="A62" s="1">
        <v>43160</v>
      </c>
      <c r="B62" s="2">
        <f t="shared" si="48"/>
        <v>166715.16636398068</v>
      </c>
      <c r="C62">
        <f>(AH9*AH36)^0.5</f>
        <v>0.90877602719258621</v>
      </c>
    </row>
    <row r="63" spans="1:34" x14ac:dyDescent="0.25">
      <c r="A63" s="1">
        <v>43191</v>
      </c>
      <c r="B63" s="2">
        <f t="shared" si="48"/>
        <v>162865.9613062042</v>
      </c>
      <c r="C63">
        <f t="shared" si="49"/>
        <v>0.84970851899399669</v>
      </c>
    </row>
    <row r="64" spans="1:34" x14ac:dyDescent="0.25">
      <c r="A64" s="1">
        <v>43221</v>
      </c>
      <c r="B64" s="2">
        <f t="shared" si="48"/>
        <v>177302.33789908071</v>
      </c>
      <c r="C64">
        <f t="shared" si="49"/>
        <v>0.89976247930576436</v>
      </c>
    </row>
    <row r="65" spans="1:3" x14ac:dyDescent="0.25">
      <c r="A65" s="1">
        <v>43252</v>
      </c>
      <c r="B65" s="2">
        <f t="shared" si="48"/>
        <v>191570.9065662256</v>
      </c>
      <c r="C65">
        <f t="shared" si="49"/>
        <v>0.91422959440676677</v>
      </c>
    </row>
    <row r="66" spans="1:3" x14ac:dyDescent="0.25">
      <c r="A66" s="1">
        <v>43282</v>
      </c>
      <c r="B66" s="2">
        <f t="shared" si="48"/>
        <v>184041.23126996172</v>
      </c>
      <c r="C66">
        <f t="shared" si="49"/>
        <v>0.85234212876091164</v>
      </c>
    </row>
    <row r="67" spans="1:3" x14ac:dyDescent="0.25">
      <c r="A67" s="1">
        <v>43313</v>
      </c>
      <c r="B67" s="2">
        <f t="shared" si="48"/>
        <v>200821.1218452797</v>
      </c>
      <c r="C67">
        <f t="shared" si="49"/>
        <v>0.84828106607912712</v>
      </c>
    </row>
    <row r="68" spans="1:3" x14ac:dyDescent="0.25">
      <c r="A68" s="1">
        <v>43344</v>
      </c>
      <c r="B68" s="2">
        <f t="shared" si="48"/>
        <v>251013.21259607543</v>
      </c>
      <c r="C68">
        <f t="shared" si="49"/>
        <v>0.98930722157964668</v>
      </c>
    </row>
    <row r="69" spans="1:3" x14ac:dyDescent="0.25">
      <c r="A69" s="1">
        <v>43374</v>
      </c>
      <c r="B69" s="2">
        <f t="shared" si="48"/>
        <v>263459.79919056309</v>
      </c>
      <c r="C69">
        <f t="shared" si="49"/>
        <v>0.97980947720238809</v>
      </c>
    </row>
    <row r="70" spans="1:3" x14ac:dyDescent="0.25">
      <c r="A70" s="1">
        <v>43405</v>
      </c>
      <c r="B70" s="2">
        <f t="shared" si="48"/>
        <v>286029.14543209592</v>
      </c>
      <c r="C70">
        <f t="shared" si="49"/>
        <v>0.9775156892114919</v>
      </c>
    </row>
    <row r="71" spans="1:3" x14ac:dyDescent="0.25">
      <c r="A71" s="1">
        <v>43435</v>
      </c>
      <c r="B71" s="2">
        <f t="shared" si="48"/>
        <v>343106.44356592302</v>
      </c>
      <c r="C71">
        <f t="shared" si="49"/>
        <v>0.9889020105767975</v>
      </c>
    </row>
    <row r="72" spans="1:3" x14ac:dyDescent="0.25">
      <c r="A72" s="1">
        <v>43466</v>
      </c>
      <c r="B72" s="2">
        <f t="shared" si="48"/>
        <v>359599.05098275299</v>
      </c>
      <c r="C72">
        <f t="shared" si="49"/>
        <v>1.0005160583694093</v>
      </c>
    </row>
    <row r="73" spans="1:3" x14ac:dyDescent="0.25">
      <c r="A73" s="1">
        <v>43497</v>
      </c>
      <c r="B73" s="2">
        <f t="shared" si="48"/>
        <v>361384.50742806081</v>
      </c>
      <c r="C73">
        <f t="shared" si="49"/>
        <v>0.93790612780561444</v>
      </c>
    </row>
    <row r="74" spans="1:3" x14ac:dyDescent="0.25">
      <c r="A74" s="1">
        <v>43525</v>
      </c>
      <c r="B74" s="2">
        <f t="shared" si="48"/>
        <v>334732.54959240404</v>
      </c>
      <c r="C74">
        <f t="shared" si="49"/>
        <v>0.82594457377641606</v>
      </c>
    </row>
    <row r="75" spans="1:3" x14ac:dyDescent="0.25">
      <c r="A75" s="1">
        <v>43556</v>
      </c>
      <c r="B75" s="2">
        <f t="shared" si="48"/>
        <v>335095.93464606715</v>
      </c>
      <c r="C75">
        <f t="shared" si="49"/>
        <v>0.79157947414327967</v>
      </c>
    </row>
    <row r="76" spans="1:3" x14ac:dyDescent="0.25">
      <c r="A76" s="1">
        <v>43586</v>
      </c>
      <c r="B76" s="2">
        <f t="shared" si="48"/>
        <v>365814.1963999492</v>
      </c>
      <c r="C76">
        <f t="shared" si="49"/>
        <v>0.82522754511162133</v>
      </c>
    </row>
    <row r="77" spans="1:3" x14ac:dyDescent="0.25">
      <c r="A77" s="1">
        <v>43617</v>
      </c>
      <c r="B77" s="2">
        <f t="shared" si="48"/>
        <v>394865.79401743307</v>
      </c>
      <c r="C77">
        <f t="shared" si="49"/>
        <v>0.85897126545147773</v>
      </c>
    </row>
    <row r="78" spans="1:3" x14ac:dyDescent="0.25">
      <c r="A78" s="1">
        <v>43647</v>
      </c>
      <c r="B78" s="2">
        <f t="shared" si="48"/>
        <v>398679.49832021992</v>
      </c>
      <c r="C78">
        <f t="shared" si="49"/>
        <v>0.84025660891449139</v>
      </c>
    </row>
    <row r="79" spans="1:3" x14ac:dyDescent="0.25">
      <c r="A79" s="1">
        <v>43678</v>
      </c>
      <c r="B79" s="2">
        <f t="shared" si="48"/>
        <v>401227.98430288152</v>
      </c>
      <c r="C79">
        <f t="shared" si="49"/>
        <v>0.84786232616479462</v>
      </c>
    </row>
    <row r="80" spans="1:3" x14ac:dyDescent="0.25">
      <c r="A80" s="1">
        <v>43709</v>
      </c>
      <c r="B80" s="2">
        <f t="shared" si="48"/>
        <v>397791.89661145007</v>
      </c>
      <c r="C80">
        <f t="shared" si="49"/>
        <v>0.96685947098940217</v>
      </c>
    </row>
    <row r="81" spans="1:3" x14ac:dyDescent="0.25">
      <c r="A81" s="1">
        <v>43739</v>
      </c>
      <c r="B81" s="2">
        <f t="shared" si="48"/>
        <v>467820.99809899996</v>
      </c>
      <c r="C81">
        <f t="shared" si="49"/>
        <v>1.0168904827402212</v>
      </c>
    </row>
    <row r="85" spans="1:3" x14ac:dyDescent="0.25">
      <c r="C85" s="2"/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opLeftCell="A4" zoomScale="60" zoomScaleNormal="60" workbookViewId="0">
      <selection activeCell="J82" sqref="J82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12</v>
      </c>
    </row>
    <row r="2" spans="1:34" s="3" customFormat="1" x14ac:dyDescent="0.25">
      <c r="B2" s="3" t="s">
        <v>13</v>
      </c>
      <c r="R2" s="3" t="s">
        <v>39</v>
      </c>
    </row>
    <row r="3" spans="1:34" s="3" customFormat="1" x14ac:dyDescent="0.25"/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s="11" t="s">
        <v>8</v>
      </c>
      <c r="B6" s="11" t="s">
        <v>9</v>
      </c>
      <c r="C6" s="11" t="s">
        <v>10</v>
      </c>
      <c r="D6" s="11" t="s">
        <v>11</v>
      </c>
      <c r="E6" s="11" t="s">
        <v>18</v>
      </c>
      <c r="F6" s="11" t="s">
        <v>22</v>
      </c>
      <c r="G6" s="11" t="s">
        <v>19</v>
      </c>
      <c r="H6" s="11" t="s">
        <v>20</v>
      </c>
      <c r="I6" s="11" t="s">
        <v>21</v>
      </c>
      <c r="J6" s="11" t="s">
        <v>23</v>
      </c>
      <c r="K6" s="11" t="s">
        <v>24</v>
      </c>
      <c r="L6" s="11" t="s">
        <v>27</v>
      </c>
      <c r="M6" s="11" t="s">
        <v>25</v>
      </c>
      <c r="N6" s="11" t="s">
        <v>30</v>
      </c>
      <c r="O6" s="11"/>
      <c r="P6" s="11" t="s">
        <v>26</v>
      </c>
      <c r="Q6" s="11" t="s">
        <v>28</v>
      </c>
      <c r="R6" s="11" t="s">
        <v>8</v>
      </c>
      <c r="S6" s="11" t="s">
        <v>9</v>
      </c>
      <c r="T6" s="11" t="s">
        <v>10</v>
      </c>
      <c r="U6" s="11" t="s">
        <v>11</v>
      </c>
      <c r="V6" s="11" t="s">
        <v>18</v>
      </c>
      <c r="W6" s="11" t="s">
        <v>22</v>
      </c>
      <c r="X6" s="11" t="s">
        <v>19</v>
      </c>
      <c r="Y6" s="11" t="s">
        <v>20</v>
      </c>
      <c r="Z6" s="11" t="s">
        <v>21</v>
      </c>
      <c r="AA6" s="11" t="s">
        <v>23</v>
      </c>
      <c r="AB6" s="11" t="s">
        <v>24</v>
      </c>
      <c r="AC6" s="11" t="s">
        <v>27</v>
      </c>
      <c r="AD6" s="11" t="s">
        <v>25</v>
      </c>
      <c r="AE6" s="11" t="s">
        <v>30</v>
      </c>
      <c r="AF6" s="11"/>
      <c r="AG6" s="11" t="s">
        <v>31</v>
      </c>
      <c r="AH6" s="9" t="s">
        <v>32</v>
      </c>
    </row>
    <row r="7" spans="1:34" x14ac:dyDescent="0.25">
      <c r="A7" s="12">
        <v>43101</v>
      </c>
      <c r="B7" s="13">
        <v>34783.784481809998</v>
      </c>
      <c r="C7" s="13">
        <f>B7/D7</f>
        <v>34783.784481809998</v>
      </c>
      <c r="D7" s="11">
        <v>1</v>
      </c>
      <c r="E7" s="11"/>
      <c r="F7" s="11"/>
      <c r="G7" s="11"/>
      <c r="H7" s="11">
        <f>QUARTILE($F$8:$F$28,1)</f>
        <v>-2.9067483622262735E-3</v>
      </c>
      <c r="I7" s="11">
        <f>QUARTILE($F$8:$F$28,3)</f>
        <v>1.4846702606353811E-2</v>
      </c>
      <c r="J7" s="11"/>
      <c r="K7" s="11"/>
      <c r="L7" s="11"/>
      <c r="M7" s="11"/>
      <c r="N7" s="11"/>
      <c r="O7" s="11"/>
      <c r="P7" s="11"/>
      <c r="Q7" s="11"/>
      <c r="R7" s="12">
        <v>43101</v>
      </c>
      <c r="S7" s="11">
        <v>172062.5140008922</v>
      </c>
      <c r="T7" s="11">
        <f>S7/U7</f>
        <v>172062.5140008922</v>
      </c>
      <c r="U7" s="11">
        <v>1</v>
      </c>
      <c r="V7" s="11"/>
      <c r="W7" s="11"/>
      <c r="X7" s="11"/>
      <c r="Y7" s="11">
        <f>QUARTILE($W$8:$W$28,1)</f>
        <v>-1.8456380015018758E-2</v>
      </c>
      <c r="Z7" s="11">
        <f>QUARTILE($W$8:$W$28,3)</f>
        <v>1.8013433977360632E-2</v>
      </c>
      <c r="AA7" s="11"/>
      <c r="AB7" s="11"/>
      <c r="AC7" s="11"/>
      <c r="AD7" s="11"/>
      <c r="AE7" s="11"/>
      <c r="AF7" s="11"/>
      <c r="AG7" s="11"/>
      <c r="AH7" s="9">
        <v>1</v>
      </c>
    </row>
    <row r="8" spans="1:34" x14ac:dyDescent="0.25">
      <c r="A8" s="12">
        <v>43132</v>
      </c>
      <c r="B8" s="13">
        <v>47559.408191915172</v>
      </c>
      <c r="C8" s="13">
        <f t="shared" ref="C8:C28" si="0">B8/D8</f>
        <v>44403.471658481853</v>
      </c>
      <c r="D8" s="11">
        <v>1.0710740943344794</v>
      </c>
      <c r="E8" s="11">
        <f>D8/D7</f>
        <v>1.0710740943344794</v>
      </c>
      <c r="F8" s="11">
        <f>LOG(E8)</f>
        <v>2.9819515320701886E-2</v>
      </c>
      <c r="G8" s="11">
        <f>B7/(B7+S7)</f>
        <v>0.16816247008992929</v>
      </c>
      <c r="H8" s="11">
        <f t="shared" ref="H8:H28" si="1">QUARTILE($F$8:$F$28,1)</f>
        <v>-2.9067483622262735E-3</v>
      </c>
      <c r="I8" s="11">
        <f t="shared" ref="I8:I28" si="2">QUARTILE($F$8:$F$28,3)</f>
        <v>1.4846702606353811E-2</v>
      </c>
      <c r="J8" s="11">
        <f>IF(F8&lt;H8, (H8-F8)/(I8-H8), IF(F8&gt;I8, (F8-I8)/(I8-H8), 0))</f>
        <v>0.84337477490133272</v>
      </c>
      <c r="K8" s="11">
        <f>IF(J8&gt;1.5,1,E8)</f>
        <v>1.0710740943344794</v>
      </c>
      <c r="L8" s="11">
        <f>IF(J8&gt;1.5,0,G8)</f>
        <v>0.16816247008992929</v>
      </c>
      <c r="M8" s="11">
        <f>L8/P8</f>
        <v>0.16816247008992929</v>
      </c>
      <c r="N8" s="11">
        <f>M8*K8</f>
        <v>0.18011446535261999</v>
      </c>
      <c r="O8" s="11"/>
      <c r="P8" s="11">
        <f>L8+AC8</f>
        <v>1</v>
      </c>
      <c r="Q8" s="11">
        <f>M8+AD8</f>
        <v>1</v>
      </c>
      <c r="R8" s="12">
        <v>43132</v>
      </c>
      <c r="S8" s="11">
        <v>161808.14696560803</v>
      </c>
      <c r="T8" s="11">
        <f t="shared" ref="T8:T28" si="3">S8/U8</f>
        <v>185591.0189444428</v>
      </c>
      <c r="U8" s="11">
        <v>0.8718533250471876</v>
      </c>
      <c r="V8" s="11">
        <f>U8/U7</f>
        <v>0.8718533250471876</v>
      </c>
      <c r="W8" s="11">
        <f>LOG(V8)</f>
        <v>-5.9556571811225534E-2</v>
      </c>
      <c r="X8" s="11">
        <f>S7/(B7+S7)</f>
        <v>0.83183752991007065</v>
      </c>
      <c r="Y8" s="11">
        <f t="shared" ref="Y8:Y28" si="4">QUARTILE($W$8:$W$28,1)</f>
        <v>-1.8456380015018758E-2</v>
      </c>
      <c r="Z8" s="11">
        <f t="shared" ref="Z8:Z28" si="5">QUARTILE($W$8:$W$28,3)</f>
        <v>1.8013433977360632E-2</v>
      </c>
      <c r="AA8" s="11">
        <f>IF(W8&lt;Y8, (Y8-W8)/(Z8-Y8), IF(W8&gt;Z8, (W8-Z8)/(Z8-Y8), 0))</f>
        <v>1.1269646674039777</v>
      </c>
      <c r="AB8" s="11">
        <f>IF(AA8&gt;1.5,1,V8)</f>
        <v>0.8718533250471876</v>
      </c>
      <c r="AC8" s="11">
        <f>IF(AA8&gt;1.5,0,X8)</f>
        <v>0.83183752991007065</v>
      </c>
      <c r="AD8" s="11">
        <f>AC8/P8</f>
        <v>0.83183752991007065</v>
      </c>
      <c r="AE8" s="11">
        <f>AD8*AB8</f>
        <v>0.72524031635113451</v>
      </c>
      <c r="AF8" s="11"/>
      <c r="AG8" s="11">
        <f>AE8+N8</f>
        <v>0.9053547817037545</v>
      </c>
      <c r="AH8" s="9">
        <f>AH7*AG8</f>
        <v>0.9053547817037545</v>
      </c>
    </row>
    <row r="9" spans="1:34" x14ac:dyDescent="0.25">
      <c r="A9" s="12">
        <v>43160</v>
      </c>
      <c r="B9" s="13">
        <v>55355.456804430862</v>
      </c>
      <c r="C9" s="13">
        <f t="shared" si="0"/>
        <v>49777.696508973742</v>
      </c>
      <c r="D9" s="11">
        <v>1.1120534031632336</v>
      </c>
      <c r="E9" s="11">
        <f t="shared" ref="E9:E28" si="6">D9/D8</f>
        <v>1.0382600130518673</v>
      </c>
      <c r="F9" s="11">
        <f t="shared" ref="F9:F28" si="7">LOG(E9)</f>
        <v>1.6306128168338853E-2</v>
      </c>
      <c r="G9" s="11">
        <f t="shared" ref="G9:G28" si="8">B8/(B8+S8)</f>
        <v>0.22715748940246544</v>
      </c>
      <c r="H9" s="11">
        <f t="shared" si="1"/>
        <v>-2.9067483622262735E-3</v>
      </c>
      <c r="I9" s="11">
        <f t="shared" si="2"/>
        <v>1.4846702606353811E-2</v>
      </c>
      <c r="J9" s="11">
        <f t="shared" ref="J9:J28" si="9">IF(F9&lt;H9, (H9-F9)/(I9-H9), IF(F9&gt;I9, (F9-I9)/(I9-H9), 0))</f>
        <v>8.2205176028475921E-2</v>
      </c>
      <c r="K9" s="11">
        <f t="shared" ref="K9:K28" si="10">IF(J9&gt;1.5,1,E9)</f>
        <v>1.0382600130518673</v>
      </c>
      <c r="L9" s="11">
        <f t="shared" ref="L9:L28" si="11">IF(J9&gt;1.5,0,G9)</f>
        <v>0.22715748940246544</v>
      </c>
      <c r="M9" s="11">
        <f t="shared" ref="M9:M28" si="12">L9/P9</f>
        <v>0.22715748940246544</v>
      </c>
      <c r="N9" s="11">
        <f t="shared" ref="N9:N28" si="13">M9*K9</f>
        <v>0.23584853791183319</v>
      </c>
      <c r="O9" s="11"/>
      <c r="P9" s="11">
        <f t="shared" ref="P9:Q28" si="14">L9+AC9</f>
        <v>1</v>
      </c>
      <c r="Q9" s="11">
        <f t="shared" si="14"/>
        <v>1</v>
      </c>
      <c r="R9" s="12">
        <v>43160</v>
      </c>
      <c r="S9" s="11">
        <v>166715.16636398068</v>
      </c>
      <c r="T9" s="11">
        <f t="shared" si="3"/>
        <v>183450.22467087008</v>
      </c>
      <c r="U9" s="11">
        <v>0.90877602719258621</v>
      </c>
      <c r="V9" s="11">
        <f t="shared" ref="V9:V28" si="15">U9/U8</f>
        <v>1.0423496717677829</v>
      </c>
      <c r="W9" s="11">
        <f t="shared" ref="W9:W28" si="16">LOG(V9)</f>
        <v>1.8013433977360632E-2</v>
      </c>
      <c r="X9" s="11">
        <f t="shared" ref="X9:X28" si="17">S8/(B8+S8)</f>
        <v>0.77284251059753462</v>
      </c>
      <c r="Y9" s="11">
        <f t="shared" si="4"/>
        <v>-1.8456380015018758E-2</v>
      </c>
      <c r="Z9" s="11">
        <f t="shared" si="5"/>
        <v>1.8013433977360632E-2</v>
      </c>
      <c r="AA9" s="11">
        <f t="shared" ref="AA9:AA28" si="18">IF(W9&lt;Y9, (Y9-W9)/(Z9-Y9), IF(W9&gt;Z9, (W9-Z9)/(Z9-Y9), 0))</f>
        <v>0</v>
      </c>
      <c r="AB9" s="11">
        <f>IF(AA9&gt;1.5,1,V9)</f>
        <v>1.0423496717677829</v>
      </c>
      <c r="AC9" s="11">
        <f t="shared" ref="AC9:AC28" si="19">IF(AA9&gt;1.5,0,X9)</f>
        <v>0.77284251059753462</v>
      </c>
      <c r="AD9" s="11">
        <f t="shared" ref="AD9:AD28" si="20">AC9/P9</f>
        <v>0.77284251059753462</v>
      </c>
      <c r="AE9" s="11">
        <f t="shared" ref="AE9:AE28" si="21">AD9*AB9</f>
        <v>0.80557213724952947</v>
      </c>
      <c r="AF9" s="11"/>
      <c r="AG9" s="11">
        <f t="shared" ref="AG9:AG28" si="22">AE9+N9</f>
        <v>1.0414206751613626</v>
      </c>
      <c r="AH9" s="9">
        <f t="shared" ref="AH9:AH28" si="23">AH8*AG9</f>
        <v>0.94285518802249202</v>
      </c>
    </row>
    <row r="10" spans="1:34" x14ac:dyDescent="0.25">
      <c r="A10" s="12">
        <v>43191</v>
      </c>
      <c r="B10" s="13">
        <v>58823.574073832642</v>
      </c>
      <c r="C10" s="13">
        <f t="shared" si="0"/>
        <v>54919.891626092882</v>
      </c>
      <c r="D10" s="11">
        <v>1.0710795730318792</v>
      </c>
      <c r="E10" s="11">
        <f t="shared" si="6"/>
        <v>0.96315479992704978</v>
      </c>
      <c r="F10" s="11">
        <f t="shared" si="7"/>
        <v>-1.6303906695542634E-2</v>
      </c>
      <c r="G10" s="11">
        <f t="shared" si="8"/>
        <v>0.24926960628399272</v>
      </c>
      <c r="H10" s="11">
        <f t="shared" si="1"/>
        <v>-2.9067483622262735E-3</v>
      </c>
      <c r="I10" s="11">
        <f t="shared" si="2"/>
        <v>1.4846702606353811E-2</v>
      </c>
      <c r="J10" s="11">
        <f t="shared" si="9"/>
        <v>0.75462276923098182</v>
      </c>
      <c r="K10" s="11">
        <f t="shared" si="10"/>
        <v>0.96315479992704978</v>
      </c>
      <c r="L10" s="11">
        <f t="shared" si="11"/>
        <v>0.24926960628399272</v>
      </c>
      <c r="M10" s="11">
        <f t="shared" si="12"/>
        <v>0.24926960628399272</v>
      </c>
      <c r="N10" s="11">
        <f t="shared" si="13"/>
        <v>0.24008521776835348</v>
      </c>
      <c r="O10" s="11"/>
      <c r="P10" s="11">
        <f t="shared" si="14"/>
        <v>1</v>
      </c>
      <c r="Q10" s="11">
        <f t="shared" si="14"/>
        <v>1</v>
      </c>
      <c r="R10" s="12">
        <v>43191</v>
      </c>
      <c r="S10" s="11">
        <v>162865.9613062042</v>
      </c>
      <c r="T10" s="11">
        <f t="shared" si="3"/>
        <v>191672.74149378616</v>
      </c>
      <c r="U10" s="11">
        <v>0.84970851899399669</v>
      </c>
      <c r="V10" s="11">
        <f t="shared" si="15"/>
        <v>0.93500322804391933</v>
      </c>
      <c r="W10" s="11">
        <f t="shared" si="16"/>
        <v>-2.9186889748614334E-2</v>
      </c>
      <c r="X10" s="11">
        <f t="shared" si="17"/>
        <v>0.75073039371600725</v>
      </c>
      <c r="Y10" s="11">
        <f t="shared" si="4"/>
        <v>-1.8456380015018758E-2</v>
      </c>
      <c r="Z10" s="11">
        <f t="shared" si="5"/>
        <v>1.8013433977360632E-2</v>
      </c>
      <c r="AA10" s="11">
        <f t="shared" si="18"/>
        <v>0.29422990026320911</v>
      </c>
      <c r="AB10" s="11">
        <f t="shared" ref="AB10:AB28" si="24">IF(AA10&gt;1.5,1,V10)</f>
        <v>0.93500322804391933</v>
      </c>
      <c r="AC10" s="11">
        <f t="shared" si="19"/>
        <v>0.75073039371600725</v>
      </c>
      <c r="AD10" s="11">
        <f t="shared" si="20"/>
        <v>0.75073039371600725</v>
      </c>
      <c r="AE10" s="11">
        <f t="shared" si="21"/>
        <v>0.70193534151514925</v>
      </c>
      <c r="AF10" s="11"/>
      <c r="AG10" s="11">
        <f t="shared" si="22"/>
        <v>0.9420205592835027</v>
      </c>
      <c r="AH10" s="9">
        <f t="shared" si="23"/>
        <v>0.88818897154429999</v>
      </c>
    </row>
    <row r="11" spans="1:34" x14ac:dyDescent="0.25">
      <c r="A11" s="12">
        <v>43221</v>
      </c>
      <c r="B11" s="13">
        <v>56672.455871205784</v>
      </c>
      <c r="C11" s="13">
        <f t="shared" si="0"/>
        <v>56103.423237653216</v>
      </c>
      <c r="D11" s="11">
        <v>1.0101425652966336</v>
      </c>
      <c r="E11" s="11">
        <f t="shared" si="6"/>
        <v>0.94310692756211134</v>
      </c>
      <c r="F11" s="11">
        <f t="shared" si="7"/>
        <v>-2.5439065038321072E-2</v>
      </c>
      <c r="G11" s="11">
        <f t="shared" si="8"/>
        <v>0.26534213251425176</v>
      </c>
      <c r="H11" s="11">
        <f t="shared" si="1"/>
        <v>-2.9067483622262735E-3</v>
      </c>
      <c r="I11" s="11">
        <f t="shared" si="2"/>
        <v>1.4846702606353811E-2</v>
      </c>
      <c r="J11" s="11">
        <f t="shared" si="9"/>
        <v>1.269179536754421</v>
      </c>
      <c r="K11" s="11">
        <f t="shared" si="10"/>
        <v>0.94310692756211134</v>
      </c>
      <c r="L11" s="11">
        <f t="shared" si="11"/>
        <v>0.26534213251425176</v>
      </c>
      <c r="M11" s="11">
        <f t="shared" si="12"/>
        <v>0.26534213251425176</v>
      </c>
      <c r="N11" s="11">
        <f t="shared" si="13"/>
        <v>0.25024600334829461</v>
      </c>
      <c r="O11" s="11"/>
      <c r="P11" s="11">
        <f t="shared" si="14"/>
        <v>1</v>
      </c>
      <c r="Q11" s="11">
        <f t="shared" si="14"/>
        <v>1</v>
      </c>
      <c r="R11" s="12">
        <v>43221</v>
      </c>
      <c r="S11" s="11">
        <v>177302.33789908071</v>
      </c>
      <c r="T11" s="11">
        <f t="shared" si="3"/>
        <v>197054.60271680038</v>
      </c>
      <c r="U11" s="11">
        <v>0.89976247930576436</v>
      </c>
      <c r="V11" s="11">
        <f t="shared" si="15"/>
        <v>1.0589072125239236</v>
      </c>
      <c r="W11" s="11">
        <f t="shared" si="16"/>
        <v>2.4857906420678332E-2</v>
      </c>
      <c r="X11" s="11">
        <f t="shared" si="17"/>
        <v>0.73465786748574824</v>
      </c>
      <c r="Y11" s="11">
        <f t="shared" si="4"/>
        <v>-1.8456380015018758E-2</v>
      </c>
      <c r="Z11" s="11">
        <f t="shared" si="5"/>
        <v>1.8013433977360632E-2</v>
      </c>
      <c r="AA11" s="11">
        <f t="shared" si="18"/>
        <v>0.18767500280500188</v>
      </c>
      <c r="AB11" s="11">
        <f t="shared" si="24"/>
        <v>1.0589072125239236</v>
      </c>
      <c r="AC11" s="11">
        <f t="shared" si="19"/>
        <v>0.73465786748574824</v>
      </c>
      <c r="AD11" s="11">
        <f t="shared" si="20"/>
        <v>0.73465786748574824</v>
      </c>
      <c r="AE11" s="11">
        <f t="shared" si="21"/>
        <v>0.7779345146181037</v>
      </c>
      <c r="AF11" s="11"/>
      <c r="AG11" s="11">
        <f t="shared" si="22"/>
        <v>1.0281805179663983</v>
      </c>
      <c r="AH11" s="9">
        <f t="shared" si="23"/>
        <v>0.91321859681446094</v>
      </c>
    </row>
    <row r="12" spans="1:34" x14ac:dyDescent="0.25">
      <c r="A12" s="12">
        <v>43252</v>
      </c>
      <c r="B12" s="13">
        <v>63457.077058125149</v>
      </c>
      <c r="C12" s="13">
        <f t="shared" si="0"/>
        <v>62744.791648221406</v>
      </c>
      <c r="D12" s="11">
        <v>1.0113521041538742</v>
      </c>
      <c r="E12" s="11">
        <f t="shared" si="6"/>
        <v>1.0011973942082972</v>
      </c>
      <c r="F12" s="11">
        <f t="shared" si="7"/>
        <v>5.1971061014667824E-4</v>
      </c>
      <c r="G12" s="11">
        <f t="shared" si="8"/>
        <v>0.24221607361195535</v>
      </c>
      <c r="H12" s="11">
        <f t="shared" si="1"/>
        <v>-2.9067483622262735E-3</v>
      </c>
      <c r="I12" s="11">
        <f t="shared" si="2"/>
        <v>1.4846702606353811E-2</v>
      </c>
      <c r="J12" s="11">
        <f t="shared" si="9"/>
        <v>0</v>
      </c>
      <c r="K12" s="11">
        <f t="shared" si="10"/>
        <v>1.0011973942082972</v>
      </c>
      <c r="L12" s="11">
        <f t="shared" si="11"/>
        <v>0.24221607361195535</v>
      </c>
      <c r="M12" s="11">
        <f t="shared" si="12"/>
        <v>0.24221607361195535</v>
      </c>
      <c r="N12" s="11">
        <f t="shared" si="13"/>
        <v>0.24250610173565479</v>
      </c>
      <c r="O12" s="11"/>
      <c r="P12" s="11">
        <f t="shared" si="14"/>
        <v>1</v>
      </c>
      <c r="Q12" s="11">
        <f t="shared" si="14"/>
        <v>1</v>
      </c>
      <c r="R12" s="12">
        <v>43252</v>
      </c>
      <c r="S12" s="11">
        <v>191570.9065662256</v>
      </c>
      <c r="T12" s="11">
        <f t="shared" si="3"/>
        <v>209543.54107354596</v>
      </c>
      <c r="U12" s="11">
        <v>0.91422959440676677</v>
      </c>
      <c r="V12" s="11">
        <f t="shared" si="15"/>
        <v>1.0160788157249732</v>
      </c>
      <c r="W12" s="11">
        <f t="shared" si="16"/>
        <v>6.9273968325985567E-3</v>
      </c>
      <c r="X12" s="11">
        <f t="shared" si="17"/>
        <v>0.7577839263880447</v>
      </c>
      <c r="Y12" s="11">
        <f t="shared" si="4"/>
        <v>-1.8456380015018758E-2</v>
      </c>
      <c r="Z12" s="11">
        <f t="shared" si="5"/>
        <v>1.8013433977360632E-2</v>
      </c>
      <c r="AA12" s="11">
        <f t="shared" si="18"/>
        <v>0</v>
      </c>
      <c r="AB12" s="11">
        <f t="shared" si="24"/>
        <v>1.0160788157249732</v>
      </c>
      <c r="AC12" s="11">
        <f t="shared" si="19"/>
        <v>0.7577839263880447</v>
      </c>
      <c r="AD12" s="11">
        <f t="shared" si="20"/>
        <v>0.7577839263880447</v>
      </c>
      <c r="AE12" s="11">
        <f t="shared" si="21"/>
        <v>0.76996819449978471</v>
      </c>
      <c r="AF12" s="11"/>
      <c r="AG12" s="11">
        <f t="shared" si="22"/>
        <v>1.0124742962354394</v>
      </c>
      <c r="AH12" s="9">
        <f t="shared" si="23"/>
        <v>0.9246103561188368</v>
      </c>
    </row>
    <row r="13" spans="1:34" x14ac:dyDescent="0.25">
      <c r="A13" s="12">
        <v>43282</v>
      </c>
      <c r="B13" s="13">
        <v>69049.431639665898</v>
      </c>
      <c r="C13" s="13">
        <f t="shared" si="0"/>
        <v>68682.693184857431</v>
      </c>
      <c r="D13" s="11">
        <v>1.0053396050417156</v>
      </c>
      <c r="E13" s="11">
        <f t="shared" si="6"/>
        <v>0.99405498926885716</v>
      </c>
      <c r="F13" s="11">
        <f t="shared" si="7"/>
        <v>-2.5895905770575611E-3</v>
      </c>
      <c r="G13" s="11">
        <f t="shared" si="8"/>
        <v>0.24882397671149567</v>
      </c>
      <c r="H13" s="11">
        <f t="shared" si="1"/>
        <v>-2.9067483622262735E-3</v>
      </c>
      <c r="I13" s="11">
        <f t="shared" si="2"/>
        <v>1.4846702606353811E-2</v>
      </c>
      <c r="J13" s="11">
        <f t="shared" si="9"/>
        <v>0</v>
      </c>
      <c r="K13" s="11">
        <f t="shared" si="10"/>
        <v>0.99405498926885716</v>
      </c>
      <c r="L13" s="11">
        <f t="shared" si="11"/>
        <v>0.24882397671149567</v>
      </c>
      <c r="M13" s="11">
        <f t="shared" si="12"/>
        <v>0.24882397671149567</v>
      </c>
      <c r="N13" s="11">
        <f t="shared" si="13"/>
        <v>0.24734471549978018</v>
      </c>
      <c r="O13" s="11"/>
      <c r="P13" s="11">
        <f t="shared" si="14"/>
        <v>1</v>
      </c>
      <c r="Q13" s="11">
        <f t="shared" si="14"/>
        <v>1</v>
      </c>
      <c r="R13" s="12">
        <v>43282</v>
      </c>
      <c r="S13" s="11">
        <v>184041.23126996172</v>
      </c>
      <c r="T13" s="11">
        <f t="shared" si="3"/>
        <v>215924.12842189413</v>
      </c>
      <c r="U13" s="11">
        <v>0.85234212876091164</v>
      </c>
      <c r="V13" s="11">
        <f t="shared" si="15"/>
        <v>0.93230642934282482</v>
      </c>
      <c r="W13" s="11">
        <f t="shared" si="16"/>
        <v>-3.0441320800626791E-2</v>
      </c>
      <c r="X13" s="11">
        <f t="shared" si="17"/>
        <v>0.75117602328850441</v>
      </c>
      <c r="Y13" s="11">
        <f t="shared" si="4"/>
        <v>-1.8456380015018758E-2</v>
      </c>
      <c r="Z13" s="11">
        <f t="shared" si="5"/>
        <v>1.8013433977360632E-2</v>
      </c>
      <c r="AA13" s="11">
        <f t="shared" si="18"/>
        <v>0.32862632060893882</v>
      </c>
      <c r="AB13" s="11">
        <f t="shared" si="24"/>
        <v>0.93230642934282482</v>
      </c>
      <c r="AC13" s="11">
        <f t="shared" si="19"/>
        <v>0.75117602328850441</v>
      </c>
      <c r="AD13" s="11">
        <f t="shared" si="20"/>
        <v>0.75117602328850441</v>
      </c>
      <c r="AE13" s="11">
        <f t="shared" si="21"/>
        <v>0.70032623608004818</v>
      </c>
      <c r="AF13" s="11"/>
      <c r="AG13" s="11">
        <f t="shared" si="22"/>
        <v>0.94767095157982839</v>
      </c>
      <c r="AH13" s="9">
        <f t="shared" si="23"/>
        <v>0.87622637602370212</v>
      </c>
    </row>
    <row r="14" spans="1:34" x14ac:dyDescent="0.25">
      <c r="A14" s="12">
        <v>43313</v>
      </c>
      <c r="B14" s="13">
        <v>158837.13270762982</v>
      </c>
      <c r="C14" s="13">
        <f t="shared" si="0"/>
        <v>153808.70555627299</v>
      </c>
      <c r="D14" s="11">
        <v>1.0326927343492733</v>
      </c>
      <c r="E14" s="11">
        <f t="shared" si="6"/>
        <v>1.0272078501338091</v>
      </c>
      <c r="F14" s="11">
        <f t="shared" si="7"/>
        <v>1.1658329705276783E-2</v>
      </c>
      <c r="G14" s="11">
        <f t="shared" si="8"/>
        <v>0.27282488751598766</v>
      </c>
      <c r="H14" s="11">
        <f t="shared" si="1"/>
        <v>-2.9067483622262735E-3</v>
      </c>
      <c r="I14" s="11">
        <f t="shared" si="2"/>
        <v>1.4846702606353811E-2</v>
      </c>
      <c r="J14" s="11">
        <f t="shared" si="9"/>
        <v>0</v>
      </c>
      <c r="K14" s="11">
        <f t="shared" si="10"/>
        <v>1.0272078501338091</v>
      </c>
      <c r="L14" s="11">
        <f t="shared" si="11"/>
        <v>0.27282488751598766</v>
      </c>
      <c r="M14" s="11">
        <f t="shared" si="12"/>
        <v>0.27282488751598766</v>
      </c>
      <c r="N14" s="11">
        <f t="shared" si="13"/>
        <v>0.280247866168296</v>
      </c>
      <c r="O14" s="11"/>
      <c r="P14" s="11">
        <f t="shared" si="14"/>
        <v>1</v>
      </c>
      <c r="Q14" s="11">
        <f t="shared" si="14"/>
        <v>1</v>
      </c>
      <c r="R14" s="12">
        <v>43313</v>
      </c>
      <c r="S14" s="11">
        <v>200821.1218452797</v>
      </c>
      <c r="T14" s="11">
        <f t="shared" si="3"/>
        <v>236738.8945429406</v>
      </c>
      <c r="U14" s="11">
        <v>0.84828106607912712</v>
      </c>
      <c r="V14" s="11">
        <f t="shared" si="15"/>
        <v>0.99523540777259445</v>
      </c>
      <c r="W14" s="11">
        <f t="shared" si="16"/>
        <v>-2.0741813603425878E-3</v>
      </c>
      <c r="X14" s="11">
        <f t="shared" si="17"/>
        <v>0.72717511248401245</v>
      </c>
      <c r="Y14" s="11">
        <f t="shared" si="4"/>
        <v>-1.8456380015018758E-2</v>
      </c>
      <c r="Z14" s="11">
        <f t="shared" si="5"/>
        <v>1.8013433977360632E-2</v>
      </c>
      <c r="AA14" s="11">
        <f t="shared" si="18"/>
        <v>0</v>
      </c>
      <c r="AB14" s="11">
        <f t="shared" si="24"/>
        <v>0.99523540777259445</v>
      </c>
      <c r="AC14" s="11">
        <f t="shared" si="19"/>
        <v>0.72717511248401245</v>
      </c>
      <c r="AD14" s="11">
        <f t="shared" si="20"/>
        <v>0.72717511248401245</v>
      </c>
      <c r="AE14" s="11">
        <f t="shared" si="21"/>
        <v>0.7237104195951084</v>
      </c>
      <c r="AF14" s="11"/>
      <c r="AG14" s="11">
        <f t="shared" si="22"/>
        <v>1.0039582857634044</v>
      </c>
      <c r="AH14" s="9">
        <f t="shared" si="23"/>
        <v>0.87969473041343615</v>
      </c>
    </row>
    <row r="15" spans="1:34" x14ac:dyDescent="0.25">
      <c r="A15" s="12">
        <v>43344</v>
      </c>
      <c r="B15" s="13">
        <v>75558.418311905043</v>
      </c>
      <c r="C15" s="13">
        <f t="shared" si="0"/>
        <v>71258.347245547848</v>
      </c>
      <c r="D15" s="11">
        <v>1.0603448049607389</v>
      </c>
      <c r="E15" s="11">
        <f t="shared" si="6"/>
        <v>1.0267766681140542</v>
      </c>
      <c r="F15" s="11">
        <f t="shared" si="7"/>
        <v>1.1475991452030418E-2</v>
      </c>
      <c r="G15" s="11">
        <f t="shared" si="8"/>
        <v>0.44163349706815419</v>
      </c>
      <c r="H15" s="11">
        <f t="shared" si="1"/>
        <v>-2.9067483622262735E-3</v>
      </c>
      <c r="I15" s="11">
        <f t="shared" si="2"/>
        <v>1.4846702606353811E-2</v>
      </c>
      <c r="J15" s="11">
        <f t="shared" si="9"/>
        <v>0</v>
      </c>
      <c r="K15" s="11">
        <f t="shared" si="10"/>
        <v>1.0267766681140542</v>
      </c>
      <c r="L15" s="11">
        <f t="shared" si="11"/>
        <v>0.44163349706815419</v>
      </c>
      <c r="M15" s="11">
        <f t="shared" si="12"/>
        <v>0.44163349706815419</v>
      </c>
      <c r="N15" s="11">
        <f t="shared" si="13"/>
        <v>0.45345897064719731</v>
      </c>
      <c r="O15" s="11"/>
      <c r="P15" s="11">
        <f t="shared" si="14"/>
        <v>1</v>
      </c>
      <c r="Q15" s="11">
        <f t="shared" si="14"/>
        <v>1</v>
      </c>
      <c r="R15" s="12">
        <v>43344</v>
      </c>
      <c r="S15" s="11">
        <v>251013.21259607543</v>
      </c>
      <c r="T15" s="11">
        <f t="shared" si="3"/>
        <v>253726.25117936329</v>
      </c>
      <c r="U15" s="11">
        <v>0.98930722157964668</v>
      </c>
      <c r="V15" s="11">
        <f t="shared" si="15"/>
        <v>1.1662493260074305</v>
      </c>
      <c r="W15" s="11">
        <f t="shared" si="16"/>
        <v>6.6791405769485945E-2</v>
      </c>
      <c r="X15" s="11">
        <f t="shared" si="17"/>
        <v>0.55836650293184587</v>
      </c>
      <c r="Y15" s="11">
        <f t="shared" si="4"/>
        <v>-1.8456380015018758E-2</v>
      </c>
      <c r="Z15" s="11">
        <f t="shared" si="5"/>
        <v>1.8013433977360632E-2</v>
      </c>
      <c r="AA15" s="11">
        <f t="shared" si="18"/>
        <v>1.3374889107555579</v>
      </c>
      <c r="AB15" s="11">
        <f t="shared" si="24"/>
        <v>1.1662493260074305</v>
      </c>
      <c r="AC15" s="11">
        <f t="shared" si="19"/>
        <v>0.55836650293184587</v>
      </c>
      <c r="AD15" s="11">
        <f t="shared" si="20"/>
        <v>0.55836650293184587</v>
      </c>
      <c r="AE15" s="11">
        <f t="shared" si="21"/>
        <v>0.65119455770939116</v>
      </c>
      <c r="AF15" s="11"/>
      <c r="AG15" s="11">
        <f t="shared" si="22"/>
        <v>1.1046535283565886</v>
      </c>
      <c r="AH15" s="9">
        <f t="shared" si="23"/>
        <v>0.97175788782790029</v>
      </c>
    </row>
    <row r="16" spans="1:34" x14ac:dyDescent="0.25">
      <c r="A16" s="12">
        <v>43374</v>
      </c>
      <c r="B16" s="13">
        <v>82600.633076770289</v>
      </c>
      <c r="C16" s="13">
        <f t="shared" si="0"/>
        <v>77364.376966777912</v>
      </c>
      <c r="D16" s="11">
        <v>1.0676830385674914</v>
      </c>
      <c r="E16" s="11">
        <f t="shared" si="6"/>
        <v>1.0069206107036326</v>
      </c>
      <c r="F16" s="11">
        <f t="shared" si="7"/>
        <v>2.995230541207229E-3</v>
      </c>
      <c r="G16" s="11">
        <f t="shared" si="8"/>
        <v>0.23136859163739015</v>
      </c>
      <c r="H16" s="11">
        <f t="shared" si="1"/>
        <v>-2.9067483622262735E-3</v>
      </c>
      <c r="I16" s="11">
        <f t="shared" si="2"/>
        <v>1.4846702606353811E-2</v>
      </c>
      <c r="J16" s="11">
        <f t="shared" si="9"/>
        <v>0</v>
      </c>
      <c r="K16" s="11">
        <f t="shared" si="10"/>
        <v>1.0069206107036326</v>
      </c>
      <c r="L16" s="11">
        <f t="shared" si="11"/>
        <v>0.23136859163739015</v>
      </c>
      <c r="M16" s="11">
        <f t="shared" si="12"/>
        <v>0.23136859163739015</v>
      </c>
      <c r="N16" s="11">
        <f t="shared" si="13"/>
        <v>0.23296980358916028</v>
      </c>
      <c r="O16" s="11"/>
      <c r="P16" s="11">
        <f t="shared" si="14"/>
        <v>1</v>
      </c>
      <c r="Q16" s="11">
        <f t="shared" si="14"/>
        <v>1</v>
      </c>
      <c r="R16" s="12">
        <v>43374</v>
      </c>
      <c r="S16" s="11">
        <v>263459.79919056309</v>
      </c>
      <c r="T16" s="11">
        <f t="shared" si="3"/>
        <v>268888.804732538</v>
      </c>
      <c r="U16" s="11">
        <v>0.97980947720238809</v>
      </c>
      <c r="V16" s="11">
        <f t="shared" si="15"/>
        <v>0.99039960068006649</v>
      </c>
      <c r="W16" s="11">
        <f t="shared" si="16"/>
        <v>-4.1895434274291697E-3</v>
      </c>
      <c r="X16" s="11">
        <f t="shared" si="17"/>
        <v>0.76863140836260979</v>
      </c>
      <c r="Y16" s="11">
        <f t="shared" si="4"/>
        <v>-1.8456380015018758E-2</v>
      </c>
      <c r="Z16" s="11">
        <f t="shared" si="5"/>
        <v>1.8013433977360632E-2</v>
      </c>
      <c r="AA16" s="11">
        <f t="shared" si="18"/>
        <v>0</v>
      </c>
      <c r="AB16" s="11">
        <f t="shared" si="24"/>
        <v>0.99039960068006649</v>
      </c>
      <c r="AC16" s="11">
        <f t="shared" si="19"/>
        <v>0.76863140836260979</v>
      </c>
      <c r="AD16" s="11">
        <f t="shared" si="20"/>
        <v>0.76863140836260979</v>
      </c>
      <c r="AE16" s="11">
        <f t="shared" si="21"/>
        <v>0.76125223991248581</v>
      </c>
      <c r="AF16" s="11"/>
      <c r="AG16" s="11">
        <f t="shared" si="22"/>
        <v>0.99422204350164611</v>
      </c>
      <c r="AH16" s="9">
        <f t="shared" si="23"/>
        <v>0.96614311302509848</v>
      </c>
    </row>
    <row r="17" spans="1:34" x14ac:dyDescent="0.25">
      <c r="A17" s="12">
        <v>43405</v>
      </c>
      <c r="B17" s="13">
        <v>84182.257511891308</v>
      </c>
      <c r="C17" s="13">
        <f t="shared" si="0"/>
        <v>81866.35883532351</v>
      </c>
      <c r="D17" s="11">
        <v>1.0282887709862154</v>
      </c>
      <c r="E17" s="11">
        <f t="shared" si="6"/>
        <v>0.96310303136956155</v>
      </c>
      <c r="F17" s="11">
        <f t="shared" si="7"/>
        <v>-1.6327250194521178E-2</v>
      </c>
      <c r="G17" s="11">
        <f t="shared" si="8"/>
        <v>0.23868846413785005</v>
      </c>
      <c r="H17" s="11">
        <f t="shared" si="1"/>
        <v>-2.9067483622262735E-3</v>
      </c>
      <c r="I17" s="11">
        <f t="shared" si="2"/>
        <v>1.4846702606353811E-2</v>
      </c>
      <c r="J17" s="11">
        <f t="shared" si="9"/>
        <v>0.75593764029576005</v>
      </c>
      <c r="K17" s="11">
        <f t="shared" si="10"/>
        <v>0.96310303136956155</v>
      </c>
      <c r="L17" s="11">
        <f t="shared" si="11"/>
        <v>0.23868846413785005</v>
      </c>
      <c r="M17" s="11">
        <f t="shared" si="12"/>
        <v>0.23868846413785005</v>
      </c>
      <c r="N17" s="11">
        <f t="shared" si="13"/>
        <v>0.22988158336410827</v>
      </c>
      <c r="O17" s="11"/>
      <c r="P17" s="11">
        <f t="shared" si="14"/>
        <v>1</v>
      </c>
      <c r="Q17" s="11">
        <f t="shared" si="14"/>
        <v>1</v>
      </c>
      <c r="R17" s="12">
        <v>43405</v>
      </c>
      <c r="S17" s="11">
        <v>286029.14543209592</v>
      </c>
      <c r="T17" s="11">
        <f t="shared" si="3"/>
        <v>292608.2400404436</v>
      </c>
      <c r="U17" s="11">
        <v>0.9775156892114919</v>
      </c>
      <c r="V17" s="11">
        <f t="shared" si="15"/>
        <v>0.99765894488238105</v>
      </c>
      <c r="W17" s="11">
        <f t="shared" si="16"/>
        <v>-1.0178992639852257E-3</v>
      </c>
      <c r="X17" s="11">
        <f t="shared" si="17"/>
        <v>0.76131153586214995</v>
      </c>
      <c r="Y17" s="11">
        <f t="shared" si="4"/>
        <v>-1.8456380015018758E-2</v>
      </c>
      <c r="Z17" s="11">
        <f t="shared" si="5"/>
        <v>1.8013433977360632E-2</v>
      </c>
      <c r="AA17" s="11">
        <f t="shared" si="18"/>
        <v>0</v>
      </c>
      <c r="AB17" s="11">
        <f t="shared" si="24"/>
        <v>0.99765894488238105</v>
      </c>
      <c r="AC17" s="11">
        <f t="shared" si="19"/>
        <v>0.76131153586214995</v>
      </c>
      <c r="AD17" s="11">
        <f t="shared" si="20"/>
        <v>0.76131153586214995</v>
      </c>
      <c r="AE17" s="11">
        <f t="shared" si="21"/>
        <v>0.75952926359501749</v>
      </c>
      <c r="AF17" s="11"/>
      <c r="AG17" s="11">
        <f t="shared" si="22"/>
        <v>0.98941084695912573</v>
      </c>
      <c r="AH17" s="9">
        <f t="shared" si="23"/>
        <v>0.95591247574188898</v>
      </c>
    </row>
    <row r="18" spans="1:34" x14ac:dyDescent="0.25">
      <c r="A18" s="12">
        <v>43435</v>
      </c>
      <c r="B18" s="13">
        <v>89299.42059820288</v>
      </c>
      <c r="C18" s="13">
        <f t="shared" si="0"/>
        <v>82617.24447317062</v>
      </c>
      <c r="D18" s="11">
        <v>1.0808811304182657</v>
      </c>
      <c r="E18" s="11">
        <f t="shared" si="6"/>
        <v>1.0511455156527769</v>
      </c>
      <c r="F18" s="11">
        <f t="shared" si="7"/>
        <v>2.1662841880293791E-2</v>
      </c>
      <c r="G18" s="11">
        <f t="shared" si="8"/>
        <v>0.22738969367896006</v>
      </c>
      <c r="H18" s="11">
        <f t="shared" si="1"/>
        <v>-2.9067483622262735E-3</v>
      </c>
      <c r="I18" s="11">
        <f t="shared" si="2"/>
        <v>1.4846702606353811E-2</v>
      </c>
      <c r="J18" s="11">
        <f t="shared" si="9"/>
        <v>0.38393320183231583</v>
      </c>
      <c r="K18" s="11">
        <f t="shared" si="10"/>
        <v>1.0511455156527769</v>
      </c>
      <c r="L18" s="11">
        <f t="shared" si="11"/>
        <v>0.22738969367896006</v>
      </c>
      <c r="M18" s="11">
        <f t="shared" si="12"/>
        <v>0.22738969367896006</v>
      </c>
      <c r="N18" s="11">
        <f t="shared" si="13"/>
        <v>0.23901965681629747</v>
      </c>
      <c r="O18" s="11"/>
      <c r="P18" s="11">
        <f t="shared" si="14"/>
        <v>1</v>
      </c>
      <c r="Q18" s="11">
        <f t="shared" si="14"/>
        <v>1</v>
      </c>
      <c r="R18" s="12">
        <v>43435</v>
      </c>
      <c r="S18" s="11">
        <v>343106.44356592302</v>
      </c>
      <c r="T18" s="11">
        <f t="shared" si="3"/>
        <v>346956.96833076427</v>
      </c>
      <c r="U18" s="11">
        <v>0.9889020105767975</v>
      </c>
      <c r="V18" s="11">
        <f t="shared" si="15"/>
        <v>1.0116482236458939</v>
      </c>
      <c r="W18" s="11">
        <f t="shared" si="16"/>
        <v>5.0295232861820921E-3</v>
      </c>
      <c r="X18" s="11">
        <f t="shared" si="17"/>
        <v>0.77261030632103989</v>
      </c>
      <c r="Y18" s="11">
        <f t="shared" si="4"/>
        <v>-1.8456380015018758E-2</v>
      </c>
      <c r="Z18" s="11">
        <f t="shared" si="5"/>
        <v>1.8013433977360632E-2</v>
      </c>
      <c r="AA18" s="11">
        <f t="shared" si="18"/>
        <v>0</v>
      </c>
      <c r="AB18" s="11">
        <f t="shared" si="24"/>
        <v>1.0116482236458939</v>
      </c>
      <c r="AC18" s="11">
        <f t="shared" si="19"/>
        <v>0.77261030632103989</v>
      </c>
      <c r="AD18" s="11">
        <f t="shared" si="20"/>
        <v>0.77261030632103989</v>
      </c>
      <c r="AE18" s="11">
        <f t="shared" si="21"/>
        <v>0.78160984396018995</v>
      </c>
      <c r="AF18" s="11"/>
      <c r="AG18" s="11">
        <f t="shared" si="22"/>
        <v>1.0206295007764874</v>
      </c>
      <c r="AH18" s="9">
        <f t="shared" si="23"/>
        <v>0.97563247290246025</v>
      </c>
    </row>
    <row r="19" spans="1:34" x14ac:dyDescent="0.25">
      <c r="A19" s="12">
        <v>43466</v>
      </c>
      <c r="B19" s="13">
        <v>102125.19162853379</v>
      </c>
      <c r="C19" s="13">
        <f t="shared" si="0"/>
        <v>93215.731489966973</v>
      </c>
      <c r="D19" s="11">
        <v>1.0955789328277252</v>
      </c>
      <c r="E19" s="11">
        <f t="shared" si="6"/>
        <v>1.0135979822348937</v>
      </c>
      <c r="F19" s="11">
        <f t="shared" si="7"/>
        <v>5.8657373281042835E-3</v>
      </c>
      <c r="G19" s="11">
        <f t="shared" si="8"/>
        <v>0.2065175983929487</v>
      </c>
      <c r="H19" s="11">
        <f t="shared" si="1"/>
        <v>-2.9067483622262735E-3</v>
      </c>
      <c r="I19" s="11">
        <f t="shared" si="2"/>
        <v>1.4846702606353811E-2</v>
      </c>
      <c r="J19" s="11">
        <f t="shared" si="9"/>
        <v>0</v>
      </c>
      <c r="K19" s="11">
        <f t="shared" si="10"/>
        <v>1.0135979822348937</v>
      </c>
      <c r="L19" s="11">
        <f t="shared" si="11"/>
        <v>0.2065175983929487</v>
      </c>
      <c r="M19" s="11">
        <f t="shared" si="12"/>
        <v>0.2065175983929487</v>
      </c>
      <c r="N19" s="11">
        <f t="shared" si="13"/>
        <v>0.20932582102708894</v>
      </c>
      <c r="O19" s="11"/>
      <c r="P19" s="11">
        <f t="shared" si="14"/>
        <v>1</v>
      </c>
      <c r="Q19" s="11">
        <f t="shared" si="14"/>
        <v>1</v>
      </c>
      <c r="R19" s="12">
        <v>43466</v>
      </c>
      <c r="S19" s="11">
        <v>359599.05098275299</v>
      </c>
      <c r="T19" s="11">
        <f t="shared" si="3"/>
        <v>359413.5726005332</v>
      </c>
      <c r="U19" s="11">
        <v>1.0005160583694093</v>
      </c>
      <c r="V19" s="11">
        <f t="shared" si="15"/>
        <v>1.0117443868739204</v>
      </c>
      <c r="W19" s="11">
        <f t="shared" si="16"/>
        <v>5.0708036181436071E-3</v>
      </c>
      <c r="X19" s="11">
        <f t="shared" si="17"/>
        <v>0.7934824016070513</v>
      </c>
      <c r="Y19" s="11">
        <f t="shared" si="4"/>
        <v>-1.8456380015018758E-2</v>
      </c>
      <c r="Z19" s="11">
        <f t="shared" si="5"/>
        <v>1.8013433977360632E-2</v>
      </c>
      <c r="AA19" s="11">
        <f t="shared" si="18"/>
        <v>0</v>
      </c>
      <c r="AB19" s="11">
        <f t="shared" si="24"/>
        <v>1.0117443868739204</v>
      </c>
      <c r="AC19" s="11">
        <f t="shared" si="19"/>
        <v>0.7934824016070513</v>
      </c>
      <c r="AD19" s="11">
        <f t="shared" si="20"/>
        <v>0.7934824016070513</v>
      </c>
      <c r="AE19" s="11">
        <f t="shared" si="21"/>
        <v>0.80280136590917206</v>
      </c>
      <c r="AF19" s="11"/>
      <c r="AG19" s="11">
        <f t="shared" si="22"/>
        <v>1.0121271869362609</v>
      </c>
      <c r="AH19" s="9">
        <f t="shared" si="23"/>
        <v>0.98746415028243484</v>
      </c>
    </row>
    <row r="20" spans="1:34" x14ac:dyDescent="0.25">
      <c r="A20" s="12">
        <v>43497</v>
      </c>
      <c r="B20" s="13">
        <v>106183.82799642476</v>
      </c>
      <c r="C20" s="13">
        <f t="shared" si="0"/>
        <v>98335.262501482503</v>
      </c>
      <c r="D20" s="11">
        <v>1.0798143544369339</v>
      </c>
      <c r="E20" s="11">
        <f t="shared" si="6"/>
        <v>0.98561073244617581</v>
      </c>
      <c r="F20" s="11">
        <f t="shared" si="7"/>
        <v>-6.2945760636046819E-3</v>
      </c>
      <c r="G20" s="11">
        <f t="shared" si="8"/>
        <v>0.22118221701109647</v>
      </c>
      <c r="H20" s="11">
        <f t="shared" si="1"/>
        <v>-2.9067483622262735E-3</v>
      </c>
      <c r="I20" s="11">
        <f t="shared" si="2"/>
        <v>1.4846702606353811E-2</v>
      </c>
      <c r="J20" s="11">
        <f t="shared" si="9"/>
        <v>0.19082643185114595</v>
      </c>
      <c r="K20" s="11">
        <f t="shared" si="10"/>
        <v>0.98561073244617581</v>
      </c>
      <c r="L20" s="11">
        <f t="shared" si="11"/>
        <v>0.22118221701109647</v>
      </c>
      <c r="M20" s="11">
        <f t="shared" si="12"/>
        <v>0.22118221701109647</v>
      </c>
      <c r="N20" s="11">
        <f t="shared" si="13"/>
        <v>0.21799956691237579</v>
      </c>
      <c r="O20" s="11"/>
      <c r="P20" s="11">
        <f t="shared" si="14"/>
        <v>1</v>
      </c>
      <c r="Q20" s="11">
        <f t="shared" si="14"/>
        <v>1</v>
      </c>
      <c r="R20" s="12">
        <v>43497</v>
      </c>
      <c r="S20" s="11">
        <v>361384.50742806081</v>
      </c>
      <c r="T20" s="11">
        <f t="shared" si="3"/>
        <v>385309.89052558946</v>
      </c>
      <c r="U20" s="11">
        <v>0.93790612780561444</v>
      </c>
      <c r="V20" s="11">
        <f t="shared" si="15"/>
        <v>0.93742236314943972</v>
      </c>
      <c r="W20" s="11">
        <f t="shared" si="16"/>
        <v>-2.8064690162350473E-2</v>
      </c>
      <c r="X20" s="11">
        <f t="shared" si="17"/>
        <v>0.77881778298890347</v>
      </c>
      <c r="Y20" s="11">
        <f t="shared" si="4"/>
        <v>-1.8456380015018758E-2</v>
      </c>
      <c r="Z20" s="11">
        <f t="shared" si="5"/>
        <v>1.8013433977360632E-2</v>
      </c>
      <c r="AA20" s="11">
        <f t="shared" si="18"/>
        <v>0.26345925837020817</v>
      </c>
      <c r="AB20" s="11">
        <f t="shared" si="24"/>
        <v>0.93742236314943972</v>
      </c>
      <c r="AC20" s="11">
        <f t="shared" si="19"/>
        <v>0.77881778298890347</v>
      </c>
      <c r="AD20" s="11">
        <f t="shared" si="20"/>
        <v>0.77881778298890347</v>
      </c>
      <c r="AE20" s="11">
        <f t="shared" si="21"/>
        <v>0.73008120659226539</v>
      </c>
      <c r="AF20" s="11"/>
      <c r="AG20" s="11">
        <f t="shared" si="22"/>
        <v>0.94808077350464115</v>
      </c>
      <c r="AH20" s="9">
        <f t="shared" si="23"/>
        <v>0.93619577540787402</v>
      </c>
    </row>
    <row r="21" spans="1:34" x14ac:dyDescent="0.25">
      <c r="A21" s="12">
        <v>43525</v>
      </c>
      <c r="B21" s="13">
        <v>107812.30399935675</v>
      </c>
      <c r="C21" s="13">
        <f t="shared" si="0"/>
        <v>100456.72524664304</v>
      </c>
      <c r="D21" s="11">
        <v>1.0732213670578468</v>
      </c>
      <c r="E21" s="11">
        <f t="shared" si="6"/>
        <v>0.99389433252855308</v>
      </c>
      <c r="F21" s="11">
        <f t="shared" si="7"/>
        <v>-2.6597858634076544E-3</v>
      </c>
      <c r="G21" s="11">
        <f t="shared" si="8"/>
        <v>0.22709798750598659</v>
      </c>
      <c r="H21" s="11">
        <f t="shared" si="1"/>
        <v>-2.9067483622262735E-3</v>
      </c>
      <c r="I21" s="11">
        <f t="shared" si="2"/>
        <v>1.4846702606353811E-2</v>
      </c>
      <c r="J21" s="11">
        <f t="shared" si="9"/>
        <v>0</v>
      </c>
      <c r="K21" s="11">
        <f t="shared" si="10"/>
        <v>0.99389433252855308</v>
      </c>
      <c r="L21" s="11">
        <f t="shared" si="11"/>
        <v>0.22709798750598659</v>
      </c>
      <c r="M21" s="11">
        <f t="shared" si="12"/>
        <v>0.22709798750598659</v>
      </c>
      <c r="N21" s="11">
        <f t="shared" si="13"/>
        <v>0.22571140271084023</v>
      </c>
      <c r="O21" s="11"/>
      <c r="P21" s="11">
        <f t="shared" si="14"/>
        <v>1</v>
      </c>
      <c r="Q21" s="11">
        <f t="shared" si="14"/>
        <v>1</v>
      </c>
      <c r="R21" s="12">
        <v>43525</v>
      </c>
      <c r="S21" s="11">
        <v>334732.54959240404</v>
      </c>
      <c r="T21" s="11">
        <f t="shared" si="3"/>
        <v>405272.41199966578</v>
      </c>
      <c r="U21" s="11">
        <v>0.82594457377641606</v>
      </c>
      <c r="V21" s="11">
        <f t="shared" si="15"/>
        <v>0.88062605551884943</v>
      </c>
      <c r="W21" s="11">
        <f t="shared" si="16"/>
        <v>-5.5208469000663882E-2</v>
      </c>
      <c r="X21" s="11">
        <f t="shared" si="17"/>
        <v>0.77290201249401347</v>
      </c>
      <c r="Y21" s="11">
        <f t="shared" si="4"/>
        <v>-1.8456380015018758E-2</v>
      </c>
      <c r="Z21" s="11">
        <f t="shared" si="5"/>
        <v>1.8013433977360632E-2</v>
      </c>
      <c r="AA21" s="11">
        <f t="shared" si="18"/>
        <v>1.0077399625159786</v>
      </c>
      <c r="AB21" s="11">
        <f t="shared" si="24"/>
        <v>0.88062605551884943</v>
      </c>
      <c r="AC21" s="11">
        <f t="shared" si="19"/>
        <v>0.77290201249401347</v>
      </c>
      <c r="AD21" s="11">
        <f t="shared" si="20"/>
        <v>0.77290201249401347</v>
      </c>
      <c r="AE21" s="11">
        <f t="shared" si="21"/>
        <v>0.68063765056518355</v>
      </c>
      <c r="AF21" s="11"/>
      <c r="AG21" s="11">
        <f t="shared" si="22"/>
        <v>0.90634905327602378</v>
      </c>
      <c r="AH21" s="9">
        <f t="shared" si="23"/>
        <v>0.84852015472193965</v>
      </c>
    </row>
    <row r="22" spans="1:34" x14ac:dyDescent="0.25">
      <c r="A22" s="12">
        <v>43556</v>
      </c>
      <c r="B22" s="13">
        <v>114585.4051981925</v>
      </c>
      <c r="C22" s="13">
        <f t="shared" si="0"/>
        <v>105922.356901045</v>
      </c>
      <c r="D22" s="11">
        <v>1.0817867780759516</v>
      </c>
      <c r="E22" s="11">
        <f t="shared" si="6"/>
        <v>1.007981029152994</v>
      </c>
      <c r="F22" s="11">
        <f t="shared" si="7"/>
        <v>3.4523584867860121E-3</v>
      </c>
      <c r="G22" s="11">
        <f t="shared" si="8"/>
        <v>0.24361893065603593</v>
      </c>
      <c r="H22" s="11">
        <f t="shared" si="1"/>
        <v>-2.9067483622262735E-3</v>
      </c>
      <c r="I22" s="11">
        <f t="shared" si="2"/>
        <v>1.4846702606353811E-2</v>
      </c>
      <c r="J22" s="11">
        <f t="shared" si="9"/>
        <v>0</v>
      </c>
      <c r="K22" s="11">
        <f t="shared" si="10"/>
        <v>1.007981029152994</v>
      </c>
      <c r="L22" s="11">
        <f t="shared" si="11"/>
        <v>0.24361893065603593</v>
      </c>
      <c r="M22" s="11">
        <f t="shared" si="12"/>
        <v>0.24361893065603593</v>
      </c>
      <c r="N22" s="11">
        <f t="shared" si="13"/>
        <v>0.24556326044382298</v>
      </c>
      <c r="O22" s="11"/>
      <c r="P22" s="11">
        <f t="shared" si="14"/>
        <v>1</v>
      </c>
      <c r="Q22" s="11">
        <f t="shared" si="14"/>
        <v>1</v>
      </c>
      <c r="R22" s="12">
        <v>43556</v>
      </c>
      <c r="S22" s="11">
        <v>335095.93464606715</v>
      </c>
      <c r="T22" s="11">
        <f t="shared" si="3"/>
        <v>423325.69955624337</v>
      </c>
      <c r="U22" s="11">
        <v>0.79157947414327967</v>
      </c>
      <c r="V22" s="11">
        <f t="shared" si="15"/>
        <v>0.95839297124259692</v>
      </c>
      <c r="W22" s="11">
        <f t="shared" si="16"/>
        <v>-1.8456380015018758E-2</v>
      </c>
      <c r="X22" s="11">
        <f t="shared" si="17"/>
        <v>0.7563810693439641</v>
      </c>
      <c r="Y22" s="11">
        <f t="shared" si="4"/>
        <v>-1.8456380015018758E-2</v>
      </c>
      <c r="Z22" s="11">
        <f t="shared" si="5"/>
        <v>1.8013433977360632E-2</v>
      </c>
      <c r="AA22" s="11">
        <f t="shared" si="18"/>
        <v>0</v>
      </c>
      <c r="AB22" s="11">
        <f t="shared" si="24"/>
        <v>0.95839297124259692</v>
      </c>
      <c r="AC22" s="11">
        <f t="shared" si="19"/>
        <v>0.7563810693439641</v>
      </c>
      <c r="AD22" s="11">
        <f t="shared" si="20"/>
        <v>0.7563810693439641</v>
      </c>
      <c r="AE22" s="11">
        <f t="shared" si="21"/>
        <v>0.72491030044021454</v>
      </c>
      <c r="AF22" s="11"/>
      <c r="AG22" s="11">
        <f t="shared" si="22"/>
        <v>0.97047356088403758</v>
      </c>
      <c r="AH22" s="9">
        <f t="shared" si="23"/>
        <v>0.82346637603487527</v>
      </c>
    </row>
    <row r="23" spans="1:34" x14ac:dyDescent="0.25">
      <c r="A23" s="12">
        <v>43586</v>
      </c>
      <c r="B23" s="13">
        <v>124328.20533239316</v>
      </c>
      <c r="C23" s="13">
        <f t="shared" si="0"/>
        <v>115700.36898751007</v>
      </c>
      <c r="D23" s="11">
        <v>1.0745705171071189</v>
      </c>
      <c r="E23" s="11">
        <f t="shared" si="6"/>
        <v>0.99332931302629957</v>
      </c>
      <c r="F23" s="11">
        <f t="shared" si="7"/>
        <v>-2.9067483622262735E-3</v>
      </c>
      <c r="G23" s="11">
        <f t="shared" si="8"/>
        <v>0.25481467662829288</v>
      </c>
      <c r="H23" s="11">
        <f t="shared" si="1"/>
        <v>-2.9067483622262735E-3</v>
      </c>
      <c r="I23" s="11">
        <f t="shared" si="2"/>
        <v>1.4846702606353811E-2</v>
      </c>
      <c r="J23" s="11">
        <f t="shared" si="9"/>
        <v>0</v>
      </c>
      <c r="K23" s="11">
        <f t="shared" si="10"/>
        <v>0.99332931302629957</v>
      </c>
      <c r="L23" s="11">
        <f t="shared" si="11"/>
        <v>0.25481467662829288</v>
      </c>
      <c r="M23" s="11">
        <f t="shared" si="12"/>
        <v>0.25481467662829288</v>
      </c>
      <c r="N23" s="11">
        <f t="shared" si="13"/>
        <v>0.25311488768420082</v>
      </c>
      <c r="O23" s="11"/>
      <c r="P23" s="11">
        <f t="shared" si="14"/>
        <v>1</v>
      </c>
      <c r="Q23" s="11">
        <f t="shared" si="14"/>
        <v>1</v>
      </c>
      <c r="R23" s="12">
        <v>43586</v>
      </c>
      <c r="S23" s="11">
        <v>365814.1963999492</v>
      </c>
      <c r="T23" s="11">
        <f t="shared" si="3"/>
        <v>443288.88264444529</v>
      </c>
      <c r="U23" s="11">
        <v>0.82522754511162133</v>
      </c>
      <c r="V23" s="11">
        <f t="shared" si="15"/>
        <v>1.042507508175043</v>
      </c>
      <c r="W23" s="11">
        <f t="shared" si="16"/>
        <v>1.8079191460901377E-2</v>
      </c>
      <c r="X23" s="11">
        <f t="shared" si="17"/>
        <v>0.74518532337170706</v>
      </c>
      <c r="Y23" s="11">
        <f t="shared" si="4"/>
        <v>-1.8456380015018758E-2</v>
      </c>
      <c r="Z23" s="11">
        <f t="shared" si="5"/>
        <v>1.8013433977360632E-2</v>
      </c>
      <c r="AA23" s="11">
        <f t="shared" si="18"/>
        <v>1.8030660522284463E-3</v>
      </c>
      <c r="AB23" s="11">
        <f t="shared" si="24"/>
        <v>1.042507508175043</v>
      </c>
      <c r="AC23" s="11">
        <f t="shared" si="19"/>
        <v>0.74518532337170706</v>
      </c>
      <c r="AD23" s="11">
        <f t="shared" si="20"/>
        <v>0.74518532337170706</v>
      </c>
      <c r="AE23" s="11">
        <f t="shared" si="21"/>
        <v>0.77686129459685194</v>
      </c>
      <c r="AF23" s="11"/>
      <c r="AG23" s="11">
        <f t="shared" si="22"/>
        <v>1.0299761822810527</v>
      </c>
      <c r="AH23" s="9">
        <f t="shared" si="23"/>
        <v>0.84815075422521458</v>
      </c>
    </row>
    <row r="24" spans="1:34" x14ac:dyDescent="0.25">
      <c r="A24" s="12">
        <v>43617</v>
      </c>
      <c r="B24" s="13">
        <v>131471.76110626827</v>
      </c>
      <c r="C24" s="13">
        <f t="shared" si="0"/>
        <v>118473.68229480456</v>
      </c>
      <c r="D24" s="11">
        <v>1.1097127949405665</v>
      </c>
      <c r="E24" s="11">
        <f t="shared" si="6"/>
        <v>1.03270355669915</v>
      </c>
      <c r="F24" s="11">
        <f t="shared" si="7"/>
        <v>1.397567276232663E-2</v>
      </c>
      <c r="G24" s="11">
        <f t="shared" si="8"/>
        <v>0.25365731447222656</v>
      </c>
      <c r="H24" s="11">
        <f t="shared" si="1"/>
        <v>-2.9067483622262735E-3</v>
      </c>
      <c r="I24" s="11">
        <f t="shared" si="2"/>
        <v>1.4846702606353811E-2</v>
      </c>
      <c r="J24" s="11">
        <f t="shared" si="9"/>
        <v>0</v>
      </c>
      <c r="K24" s="11">
        <f t="shared" si="10"/>
        <v>1.03270355669915</v>
      </c>
      <c r="L24" s="11">
        <f t="shared" si="11"/>
        <v>0.25365731447222656</v>
      </c>
      <c r="M24" s="11">
        <f t="shared" si="12"/>
        <v>0.25365731447222656</v>
      </c>
      <c r="N24" s="11">
        <f t="shared" si="13"/>
        <v>0.26195281083822314</v>
      </c>
      <c r="O24" s="11"/>
      <c r="P24" s="11">
        <f t="shared" si="14"/>
        <v>1</v>
      </c>
      <c r="Q24" s="11">
        <f t="shared" si="14"/>
        <v>1</v>
      </c>
      <c r="R24" s="12">
        <v>43617</v>
      </c>
      <c r="S24" s="11">
        <v>394865.79401743307</v>
      </c>
      <c r="T24" s="11">
        <f t="shared" si="3"/>
        <v>459696.16202457075</v>
      </c>
      <c r="U24" s="11">
        <v>0.85897126545147773</v>
      </c>
      <c r="V24" s="11">
        <f t="shared" si="15"/>
        <v>1.0408902011811689</v>
      </c>
      <c r="W24" s="11">
        <f t="shared" si="16"/>
        <v>1.7404920157905564E-2</v>
      </c>
      <c r="X24" s="11">
        <f t="shared" si="17"/>
        <v>0.74634268552777339</v>
      </c>
      <c r="Y24" s="11">
        <f t="shared" si="4"/>
        <v>-1.8456380015018758E-2</v>
      </c>
      <c r="Z24" s="11">
        <f t="shared" si="5"/>
        <v>1.8013433977360632E-2</v>
      </c>
      <c r="AA24" s="11">
        <f t="shared" si="18"/>
        <v>0</v>
      </c>
      <c r="AB24" s="11">
        <f t="shared" si="24"/>
        <v>1.0408902011811689</v>
      </c>
      <c r="AC24" s="11">
        <f t="shared" si="19"/>
        <v>0.74634268552777339</v>
      </c>
      <c r="AD24" s="11">
        <f t="shared" si="20"/>
        <v>0.74634268552777339</v>
      </c>
      <c r="AE24" s="11">
        <f t="shared" si="21"/>
        <v>0.77686078808909798</v>
      </c>
      <c r="AF24" s="11"/>
      <c r="AG24" s="11">
        <f t="shared" si="22"/>
        <v>1.0388135989273211</v>
      </c>
      <c r="AH24" s="9">
        <f t="shared" si="23"/>
        <v>0.88107053742961694</v>
      </c>
    </row>
    <row r="25" spans="1:34" x14ac:dyDescent="0.25">
      <c r="A25" s="12">
        <v>43647</v>
      </c>
      <c r="B25" s="13">
        <v>149892.0176942765</v>
      </c>
      <c r="C25" s="13">
        <f t="shared" si="0"/>
        <v>130533.26756820477</v>
      </c>
      <c r="D25" s="11">
        <v>1.1483051063282133</v>
      </c>
      <c r="E25" s="11">
        <f t="shared" si="6"/>
        <v>1.0347768463728615</v>
      </c>
      <c r="F25" s="11">
        <f t="shared" si="7"/>
        <v>1.4846702606353811E-2</v>
      </c>
      <c r="G25" s="11">
        <f t="shared" si="8"/>
        <v>0.24978601626739214</v>
      </c>
      <c r="H25" s="11">
        <f t="shared" si="1"/>
        <v>-2.9067483622262735E-3</v>
      </c>
      <c r="I25" s="11">
        <f t="shared" si="2"/>
        <v>1.4846702606353811E-2</v>
      </c>
      <c r="J25" s="11">
        <f t="shared" si="9"/>
        <v>0</v>
      </c>
      <c r="K25" s="11">
        <f t="shared" si="10"/>
        <v>1.0347768463728615</v>
      </c>
      <c r="L25" s="11">
        <f t="shared" si="11"/>
        <v>0.24978601626739214</v>
      </c>
      <c r="M25" s="11">
        <f t="shared" si="12"/>
        <v>0.24978601626739214</v>
      </c>
      <c r="N25" s="11">
        <f t="shared" si="13"/>
        <v>0.25847278618121233</v>
      </c>
      <c r="O25" s="11"/>
      <c r="P25" s="11">
        <f t="shared" si="14"/>
        <v>1</v>
      </c>
      <c r="Q25" s="11">
        <f t="shared" si="14"/>
        <v>1</v>
      </c>
      <c r="R25" s="12">
        <v>43647</v>
      </c>
      <c r="S25" s="11">
        <v>398679.49832021992</v>
      </c>
      <c r="T25" s="11">
        <f t="shared" si="3"/>
        <v>474473.50498708367</v>
      </c>
      <c r="U25" s="11">
        <v>0.84025660891449139</v>
      </c>
      <c r="V25" s="11">
        <f t="shared" si="15"/>
        <v>0.97821270944709671</v>
      </c>
      <c r="W25" s="11">
        <f t="shared" si="16"/>
        <v>-9.5666988988246365E-3</v>
      </c>
      <c r="X25" s="11">
        <f t="shared" si="17"/>
        <v>0.75021398373260784</v>
      </c>
      <c r="Y25" s="11">
        <f t="shared" si="4"/>
        <v>-1.8456380015018758E-2</v>
      </c>
      <c r="Z25" s="11">
        <f t="shared" si="5"/>
        <v>1.8013433977360632E-2</v>
      </c>
      <c r="AA25" s="11">
        <f t="shared" si="18"/>
        <v>0</v>
      </c>
      <c r="AB25" s="11">
        <f t="shared" si="24"/>
        <v>0.97821270944709671</v>
      </c>
      <c r="AC25" s="11">
        <f t="shared" si="19"/>
        <v>0.75021398373260784</v>
      </c>
      <c r="AD25" s="11">
        <f t="shared" si="20"/>
        <v>0.75021398373260784</v>
      </c>
      <c r="AE25" s="11">
        <f t="shared" si="21"/>
        <v>0.73386885369217447</v>
      </c>
      <c r="AF25" s="11"/>
      <c r="AG25" s="11">
        <f t="shared" si="22"/>
        <v>0.99234163987338686</v>
      </c>
      <c r="AH25" s="9">
        <f t="shared" si="23"/>
        <v>0.8743229819570324</v>
      </c>
    </row>
    <row r="26" spans="1:34" x14ac:dyDescent="0.25">
      <c r="A26" s="12">
        <v>43678</v>
      </c>
      <c r="B26" s="13">
        <v>154499.9859120498</v>
      </c>
      <c r="C26" s="13">
        <f t="shared" si="0"/>
        <v>126620.48882920123</v>
      </c>
      <c r="D26" s="11">
        <v>1.2201815625625589</v>
      </c>
      <c r="E26" s="11">
        <f t="shared" si="6"/>
        <v>1.0625935179058601</v>
      </c>
      <c r="F26" s="11">
        <f t="shared" si="7"/>
        <v>2.6367162273602956E-2</v>
      </c>
      <c r="G26" s="11">
        <f t="shared" si="8"/>
        <v>0.2732406137002481</v>
      </c>
      <c r="H26" s="11">
        <f t="shared" si="1"/>
        <v>-2.9067483622262735E-3</v>
      </c>
      <c r="I26" s="11">
        <f t="shared" si="2"/>
        <v>1.4846702606353811E-2</v>
      </c>
      <c r="J26" s="11">
        <f t="shared" si="9"/>
        <v>0.64891381893232825</v>
      </c>
      <c r="K26" s="11">
        <f t="shared" si="10"/>
        <v>1.0625935179058601</v>
      </c>
      <c r="L26" s="11">
        <f t="shared" si="11"/>
        <v>0.2732406137002481</v>
      </c>
      <c r="M26" s="11">
        <f t="shared" si="12"/>
        <v>0.27324061370024816</v>
      </c>
      <c r="N26" s="11">
        <f t="shared" si="13"/>
        <v>0.29034370494650286</v>
      </c>
      <c r="O26" s="11"/>
      <c r="P26" s="11">
        <f t="shared" si="14"/>
        <v>0.99999999999999989</v>
      </c>
      <c r="Q26" s="11">
        <f t="shared" si="14"/>
        <v>1</v>
      </c>
      <c r="R26" s="12">
        <v>43678</v>
      </c>
      <c r="S26" s="11">
        <v>401227.98430288152</v>
      </c>
      <c r="T26" s="11">
        <f t="shared" si="3"/>
        <v>473223.03624196758</v>
      </c>
      <c r="U26" s="11">
        <v>0.84786232616479462</v>
      </c>
      <c r="V26" s="11">
        <f t="shared" si="15"/>
        <v>1.0090516601352637</v>
      </c>
      <c r="W26" s="11">
        <f t="shared" si="16"/>
        <v>3.9134012590633241E-3</v>
      </c>
      <c r="X26" s="11">
        <f t="shared" si="17"/>
        <v>0.72675938629975179</v>
      </c>
      <c r="Y26" s="11">
        <f t="shared" si="4"/>
        <v>-1.8456380015018758E-2</v>
      </c>
      <c r="Z26" s="11">
        <f t="shared" si="5"/>
        <v>1.8013433977360632E-2</v>
      </c>
      <c r="AA26" s="11">
        <f t="shared" si="18"/>
        <v>0</v>
      </c>
      <c r="AB26" s="11">
        <f t="shared" si="24"/>
        <v>1.0090516601352637</v>
      </c>
      <c r="AC26" s="11">
        <f t="shared" si="19"/>
        <v>0.72675938629975179</v>
      </c>
      <c r="AD26" s="11">
        <f t="shared" si="20"/>
        <v>0.7267593862997519</v>
      </c>
      <c r="AE26" s="11">
        <f t="shared" si="21"/>
        <v>0.73333776526465011</v>
      </c>
      <c r="AF26" s="11"/>
      <c r="AG26" s="11">
        <f t="shared" si="22"/>
        <v>1.023681470211153</v>
      </c>
      <c r="AH26" s="9">
        <f t="shared" si="23"/>
        <v>0.89502823560917433</v>
      </c>
    </row>
    <row r="27" spans="1:34" x14ac:dyDescent="0.25">
      <c r="A27" s="12">
        <v>43709</v>
      </c>
      <c r="B27" s="13">
        <v>136909.20548970602</v>
      </c>
      <c r="C27" s="13">
        <f t="shared" si="0"/>
        <v>121674.33934419809</v>
      </c>
      <c r="D27" s="11">
        <v>1.1252101817656952</v>
      </c>
      <c r="E27" s="11">
        <f t="shared" si="6"/>
        <v>0.92216618926989025</v>
      </c>
      <c r="F27" s="11">
        <f t="shared" si="7"/>
        <v>-3.5190804999607958E-2</v>
      </c>
      <c r="G27" s="11">
        <f t="shared" si="8"/>
        <v>0.27801369409622473</v>
      </c>
      <c r="H27" s="11">
        <f t="shared" si="1"/>
        <v>-2.9067483622262735E-3</v>
      </c>
      <c r="I27" s="11">
        <f t="shared" si="2"/>
        <v>1.4846702606353811E-2</v>
      </c>
      <c r="J27" s="11">
        <f t="shared" si="9"/>
        <v>1.8184665445899928</v>
      </c>
      <c r="K27" s="11">
        <f t="shared" si="10"/>
        <v>1</v>
      </c>
      <c r="L27" s="11">
        <f t="shared" si="11"/>
        <v>0</v>
      </c>
      <c r="M27" s="11">
        <f t="shared" si="12"/>
        <v>0</v>
      </c>
      <c r="N27" s="11">
        <f t="shared" si="13"/>
        <v>0</v>
      </c>
      <c r="O27" s="11"/>
      <c r="P27" s="11">
        <f t="shared" si="14"/>
        <v>0.72198630590377533</v>
      </c>
      <c r="Q27" s="11">
        <f t="shared" si="14"/>
        <v>1</v>
      </c>
      <c r="R27" s="12">
        <v>43709</v>
      </c>
      <c r="S27" s="11">
        <v>397791.89661145007</v>
      </c>
      <c r="T27" s="11">
        <f t="shared" si="3"/>
        <v>411426.7983581766</v>
      </c>
      <c r="U27" s="11">
        <v>0.96685947098940217</v>
      </c>
      <c r="V27" s="11">
        <f t="shared" si="15"/>
        <v>1.1403496076572681</v>
      </c>
      <c r="W27" s="11">
        <f t="shared" si="16"/>
        <v>5.7038017476491149E-2</v>
      </c>
      <c r="X27" s="11">
        <f t="shared" si="17"/>
        <v>0.72198630590377533</v>
      </c>
      <c r="Y27" s="11">
        <f t="shared" si="4"/>
        <v>-1.8456380015018758E-2</v>
      </c>
      <c r="Z27" s="11">
        <f t="shared" si="5"/>
        <v>1.8013433977360632E-2</v>
      </c>
      <c r="AA27" s="11">
        <f t="shared" si="18"/>
        <v>1.0700516187794367</v>
      </c>
      <c r="AB27" s="11">
        <f t="shared" si="24"/>
        <v>1.1403496076572681</v>
      </c>
      <c r="AC27" s="11">
        <f t="shared" si="19"/>
        <v>0.72198630590377533</v>
      </c>
      <c r="AD27" s="11">
        <f t="shared" si="20"/>
        <v>1</v>
      </c>
      <c r="AE27" s="11">
        <f t="shared" si="21"/>
        <v>1.1403496076572681</v>
      </c>
      <c r="AF27" s="11"/>
      <c r="AG27" s="11">
        <f t="shared" si="22"/>
        <v>1.1403496076572681</v>
      </c>
      <c r="AH27" s="9">
        <f t="shared" si="23"/>
        <v>1.0206450973190988</v>
      </c>
    </row>
    <row r="28" spans="1:34" x14ac:dyDescent="0.25">
      <c r="A28" s="12">
        <v>43739</v>
      </c>
      <c r="B28" s="13">
        <v>153491.43993684879</v>
      </c>
      <c r="C28" s="13">
        <f t="shared" si="0"/>
        <v>123378.50048134259</v>
      </c>
      <c r="D28" s="11">
        <v>1.244069585365563</v>
      </c>
      <c r="E28" s="11">
        <f t="shared" si="6"/>
        <v>1.1056330679601138</v>
      </c>
      <c r="F28" s="11">
        <f t="shared" si="7"/>
        <v>4.3611019373322145E-2</v>
      </c>
      <c r="G28" s="11">
        <f t="shared" si="8"/>
        <v>0.25604810790871574</v>
      </c>
      <c r="H28" s="11">
        <f t="shared" si="1"/>
        <v>-2.9067483622262735E-3</v>
      </c>
      <c r="I28" s="11">
        <f t="shared" si="2"/>
        <v>1.4846702606353811E-2</v>
      </c>
      <c r="J28" s="11">
        <f t="shared" si="9"/>
        <v>1.6202098858343199</v>
      </c>
      <c r="K28" s="11">
        <f t="shared" si="10"/>
        <v>1</v>
      </c>
      <c r="L28" s="11">
        <f t="shared" si="11"/>
        <v>0</v>
      </c>
      <c r="M28" s="11">
        <f t="shared" si="12"/>
        <v>0</v>
      </c>
      <c r="N28" s="11">
        <f t="shared" si="13"/>
        <v>0</v>
      </c>
      <c r="O28" s="11"/>
      <c r="P28" s="11">
        <f t="shared" si="14"/>
        <v>0.74395189209128443</v>
      </c>
      <c r="Q28" s="11">
        <f t="shared" si="14"/>
        <v>1</v>
      </c>
      <c r="R28" s="12">
        <v>43739</v>
      </c>
      <c r="S28" s="11">
        <v>467820.99809899996</v>
      </c>
      <c r="T28" s="11">
        <f t="shared" si="3"/>
        <v>460050.52268594329</v>
      </c>
      <c r="U28" s="11">
        <v>1.0168904827402212</v>
      </c>
      <c r="V28" s="11">
        <f t="shared" si="15"/>
        <v>1.0517458981909973</v>
      </c>
      <c r="W28" s="11">
        <f t="shared" si="16"/>
        <v>2.1910826943857434E-2</v>
      </c>
      <c r="X28" s="11">
        <f t="shared" si="17"/>
        <v>0.74395189209128443</v>
      </c>
      <c r="Y28" s="11">
        <f t="shared" si="4"/>
        <v>-1.8456380015018758E-2</v>
      </c>
      <c r="Z28" s="11">
        <f t="shared" si="5"/>
        <v>1.8013433977360632E-2</v>
      </c>
      <c r="AA28" s="11">
        <f t="shared" si="18"/>
        <v>0.10686626938407716</v>
      </c>
      <c r="AB28" s="11">
        <f t="shared" si="24"/>
        <v>1.0517458981909973</v>
      </c>
      <c r="AC28" s="11">
        <f t="shared" si="19"/>
        <v>0.74395189209128443</v>
      </c>
      <c r="AD28" s="11">
        <f t="shared" si="20"/>
        <v>1</v>
      </c>
      <c r="AE28" s="11">
        <f t="shared" si="21"/>
        <v>1.0517458981909973</v>
      </c>
      <c r="AF28" s="11"/>
      <c r="AG28" s="11">
        <f t="shared" si="22"/>
        <v>1.0517458981909973</v>
      </c>
      <c r="AH28" s="9">
        <f t="shared" si="23"/>
        <v>1.0734592946141135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13</v>
      </c>
      <c r="R30" s="3" t="s">
        <v>39</v>
      </c>
    </row>
    <row r="31" spans="1:34" s="3" customFormat="1" x14ac:dyDescent="0.25"/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2">
        <v>43101</v>
      </c>
      <c r="B34" s="13">
        <v>34783.784481809998</v>
      </c>
      <c r="C34" s="13">
        <v>34783.784481809998</v>
      </c>
      <c r="D34" s="11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>
        <v>43101</v>
      </c>
      <c r="S34" s="11">
        <v>172062.5140008922</v>
      </c>
      <c r="T34" s="11">
        <v>172062.5140008922</v>
      </c>
      <c r="U34" s="11">
        <v>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>
        <v>1</v>
      </c>
    </row>
    <row r="35" spans="1:34" x14ac:dyDescent="0.25">
      <c r="A35" s="12">
        <v>43132</v>
      </c>
      <c r="B35" s="13">
        <v>47559.408191915172</v>
      </c>
      <c r="C35" s="13">
        <v>44403.471658481853</v>
      </c>
      <c r="D35" s="11">
        <v>1.0710740943344794</v>
      </c>
      <c r="E35" s="11">
        <f>D34/D35</f>
        <v>0.93364222446380618</v>
      </c>
      <c r="F35" s="11">
        <f>LOG(E35)</f>
        <v>-2.9819515320701907E-2</v>
      </c>
      <c r="G35" s="11">
        <f>B35/(B35+S35)</f>
        <v>0.22715748940246544</v>
      </c>
      <c r="H35" s="11">
        <f>QUARTILE($F$35:$F$55,1)</f>
        <v>-1.4846702606353773E-2</v>
      </c>
      <c r="I35" s="11">
        <f>QUARTILE($F$35:$F$55,3)</f>
        <v>2.9067483622262557E-3</v>
      </c>
      <c r="J35" s="11">
        <f>IF(F35&lt;H35, (H35-F35)/(I35-H35), IF(F35&gt;I35, (F35-I35)/(I35-H35), 0))</f>
        <v>0.84337477490133861</v>
      </c>
      <c r="K35" s="11">
        <f>IF(J35&gt;1.5,1,E35)</f>
        <v>0.93364222446380618</v>
      </c>
      <c r="L35" s="11">
        <f>IF(J35&gt;1.5,0,G35)</f>
        <v>0.22715748940246544</v>
      </c>
      <c r="M35" s="11">
        <f>L35/P35</f>
        <v>0.22715748940246544</v>
      </c>
      <c r="N35" s="11">
        <f>M35*K35</f>
        <v>0.21208382370933132</v>
      </c>
      <c r="O35" s="11"/>
      <c r="P35" s="11">
        <f>L35+AC35</f>
        <v>1</v>
      </c>
      <c r="Q35" s="11">
        <f>M35+AD35</f>
        <v>1</v>
      </c>
      <c r="R35" s="12">
        <v>43132</v>
      </c>
      <c r="S35" s="11">
        <v>161808.14696560803</v>
      </c>
      <c r="T35" s="11">
        <v>185591.0189444428</v>
      </c>
      <c r="U35" s="11">
        <v>0.8718533250471876</v>
      </c>
      <c r="V35" s="11">
        <f>U34/U35</f>
        <v>1.1469819191730177</v>
      </c>
      <c r="W35" s="11">
        <f>LOG(V35)</f>
        <v>5.9556571811225568E-2</v>
      </c>
      <c r="X35" s="11">
        <f>S35/(S35+B35)</f>
        <v>0.77284251059753462</v>
      </c>
      <c r="Y35" s="11">
        <f>QUARTILE($W$35:$W$55,1)</f>
        <v>-1.8013433977360646E-2</v>
      </c>
      <c r="Z35" s="11">
        <f>QUARTILE($W$35:$W$55,3)</f>
        <v>1.8456380015018741E-2</v>
      </c>
      <c r="AA35" s="11">
        <f>IF(W35&lt;Y35, (Y35-W35)/(Z35-Y35), IF(W35&gt;Z35, (W35-Z35)/(Z35-Y35), 0))</f>
        <v>1.1269646674039793</v>
      </c>
      <c r="AB35" s="11">
        <f>IF(AA35&gt;1.5,1,V35)</f>
        <v>1.1469819191730177</v>
      </c>
      <c r="AC35" s="11">
        <f>IF(AA35&gt;1.5,0,X35)</f>
        <v>0.77284251059753462</v>
      </c>
      <c r="AD35" s="11">
        <f>AC35/P35</f>
        <v>0.77284251059753462</v>
      </c>
      <c r="AE35" s="11">
        <f>AD35*AB35</f>
        <v>0.8864363860236536</v>
      </c>
      <c r="AF35" s="11"/>
      <c r="AG35" s="11">
        <f>AE35+N35</f>
        <v>1.0985202097329849</v>
      </c>
      <c r="AH35" s="10">
        <f>AH34/AG35</f>
        <v>0.91031552368350876</v>
      </c>
    </row>
    <row r="36" spans="1:34" x14ac:dyDescent="0.25">
      <c r="A36" s="12">
        <v>43160</v>
      </c>
      <c r="B36" s="13">
        <v>55355.456804430862</v>
      </c>
      <c r="C36" s="13">
        <v>49777.696508973742</v>
      </c>
      <c r="D36" s="11">
        <v>1.1120534031632336</v>
      </c>
      <c r="E36" s="11">
        <f t="shared" ref="E36:E55" si="25">D35/D36</f>
        <v>0.96314987327749846</v>
      </c>
      <c r="F36" s="11">
        <f t="shared" ref="F36:F55" si="26">LOG(E36)</f>
        <v>-1.6306128168338891E-2</v>
      </c>
      <c r="G36" s="11">
        <f t="shared" ref="G36:G55" si="27">B36/(B36+S36)</f>
        <v>0.24926960628399272</v>
      </c>
      <c r="H36" s="11">
        <f t="shared" ref="H36:H55" si="28">QUARTILE($F$35:$F$55,1)</f>
        <v>-1.4846702606353773E-2</v>
      </c>
      <c r="I36" s="11">
        <f t="shared" ref="I36:I55" si="29">QUARTILE($F$35:$F$55,3)</f>
        <v>2.9067483622262557E-3</v>
      </c>
      <c r="J36" s="11">
        <f>IF(F36&lt;H36, (H36-F36)/(I36-H36), IF(F36&gt;I36, (F36-I36)/(I36-H36), 0))</f>
        <v>8.2205176028480473E-2</v>
      </c>
      <c r="K36" s="11">
        <f t="shared" ref="K36:K55" si="30">IF(J36&gt;1.5,1,E36)</f>
        <v>0.96314987327749846</v>
      </c>
      <c r="L36" s="11">
        <f t="shared" ref="L36:L55" si="31">IF(J36&gt;1.5,0,G36)</f>
        <v>0.24926960628399272</v>
      </c>
      <c r="M36" s="11">
        <f t="shared" ref="M36:M55" si="32">L36/P36</f>
        <v>0.24926960628399272</v>
      </c>
      <c r="N36" s="11">
        <f t="shared" ref="N36:N55" si="33">M36*K36</f>
        <v>0.24008398970435951</v>
      </c>
      <c r="O36" s="11"/>
      <c r="P36" s="11">
        <f t="shared" ref="P36:Q55" si="34">L36+AC36</f>
        <v>1</v>
      </c>
      <c r="Q36" s="11">
        <f t="shared" si="34"/>
        <v>1</v>
      </c>
      <c r="R36" s="12">
        <v>43160</v>
      </c>
      <c r="S36" s="11">
        <v>166715.16636398068</v>
      </c>
      <c r="T36" s="11">
        <v>183450.22467087008</v>
      </c>
      <c r="U36" s="11">
        <v>0.90877602719258621</v>
      </c>
      <c r="V36" s="11">
        <f t="shared" ref="V36:V55" si="35">U35/U36</f>
        <v>0.95937095495414737</v>
      </c>
      <c r="W36" s="11">
        <f>LOG(V36)</f>
        <v>-1.8013433977360646E-2</v>
      </c>
      <c r="X36" s="11">
        <f t="shared" ref="X36:X55" si="36">S36/(S36+B36)</f>
        <v>0.75073039371600725</v>
      </c>
      <c r="Y36" s="11">
        <f t="shared" ref="Y36:Y55" si="37">QUARTILE($W$35:$W$55,1)</f>
        <v>-1.8013433977360646E-2</v>
      </c>
      <c r="Z36" s="11">
        <f t="shared" ref="Z36:Z55" si="38">QUARTILE($W$35:$W$55,3)</f>
        <v>1.8456380015018741E-2</v>
      </c>
      <c r="AA36" s="11">
        <f t="shared" ref="AA36:AA55" si="39">IF(W36&lt;Y36, (Y36-W36)/(Z36-Y36), IF(W36&gt;Z36, (W36-Z36)/(Z36-Y36), 0))</f>
        <v>0</v>
      </c>
      <c r="AB36" s="11">
        <f>IF(AA36&gt;1.5,1,V36)</f>
        <v>0.95937095495414737</v>
      </c>
      <c r="AC36" s="11">
        <f t="shared" ref="AC36:AC55" si="40">IF(AA36&gt;1.5,0,X36)</f>
        <v>0.75073039371600725</v>
      </c>
      <c r="AD36" s="11">
        <f t="shared" ref="AD36:AD55" si="41">AC36/P36</f>
        <v>0.75073039371600725</v>
      </c>
      <c r="AE36" s="11">
        <f t="shared" ref="AE36:AE55" si="42">AD36*AB36</f>
        <v>0.72022893473242888</v>
      </c>
      <c r="AF36" s="11"/>
      <c r="AG36" s="11">
        <f t="shared" ref="AG36:AG55" si="43">AE36+N36</f>
        <v>0.9603129244367884</v>
      </c>
      <c r="AH36" s="10">
        <f t="shared" ref="AH36:AH55" si="44">AH35/AG36</f>
        <v>0.94793634503815261</v>
      </c>
    </row>
    <row r="37" spans="1:34" x14ac:dyDescent="0.25">
      <c r="A37" s="12">
        <v>43191</v>
      </c>
      <c r="B37" s="13">
        <v>58823.574073832642</v>
      </c>
      <c r="C37" s="13">
        <v>54919.891626092882</v>
      </c>
      <c r="D37" s="11">
        <v>1.0710795730318792</v>
      </c>
      <c r="E37" s="11">
        <f t="shared" si="25"/>
        <v>1.038254702230359</v>
      </c>
      <c r="F37" s="11">
        <f t="shared" si="26"/>
        <v>1.6303906695542655E-2</v>
      </c>
      <c r="G37" s="11">
        <f t="shared" si="27"/>
        <v>0.26534213251425176</v>
      </c>
      <c r="H37" s="11">
        <f t="shared" si="28"/>
        <v>-1.4846702606353773E-2</v>
      </c>
      <c r="I37" s="11">
        <f t="shared" si="29"/>
        <v>2.9067483622262557E-3</v>
      </c>
      <c r="J37" s="11">
        <f t="shared" ref="J37:J55" si="45">IF(F37&lt;H37, (H37-F37)/(I37-H37), IF(F37&gt;I37, (F37-I37)/(I37-H37), 0))</f>
        <v>0.75462276923098637</v>
      </c>
      <c r="K37" s="11">
        <f t="shared" si="30"/>
        <v>1.038254702230359</v>
      </c>
      <c r="L37" s="11">
        <f t="shared" si="31"/>
        <v>0.26534213251425176</v>
      </c>
      <c r="M37" s="11">
        <f t="shared" si="32"/>
        <v>0.26534213251425176</v>
      </c>
      <c r="N37" s="11">
        <f t="shared" si="33"/>
        <v>0.27549271678275289</v>
      </c>
      <c r="O37" s="11"/>
      <c r="P37" s="11">
        <f t="shared" si="34"/>
        <v>1</v>
      </c>
      <c r="Q37" s="11">
        <f t="shared" si="34"/>
        <v>1</v>
      </c>
      <c r="R37" s="12">
        <v>43191</v>
      </c>
      <c r="S37" s="11">
        <v>162865.9613062042</v>
      </c>
      <c r="T37" s="11">
        <v>191672.74149378616</v>
      </c>
      <c r="U37" s="11">
        <v>0.84970851899399669</v>
      </c>
      <c r="V37" s="11">
        <f t="shared" si="35"/>
        <v>1.0695150241267699</v>
      </c>
      <c r="W37" s="11">
        <f t="shared" ref="W37:W55" si="46">LOG(V37)</f>
        <v>2.9186889748614393E-2</v>
      </c>
      <c r="X37" s="11">
        <f t="shared" si="36"/>
        <v>0.73465786748574824</v>
      </c>
      <c r="Y37" s="11">
        <f t="shared" si="37"/>
        <v>-1.8013433977360646E-2</v>
      </c>
      <c r="Z37" s="11">
        <f t="shared" si="38"/>
        <v>1.8456380015018741E-2</v>
      </c>
      <c r="AA37" s="11">
        <f t="shared" si="39"/>
        <v>0.29422990026321122</v>
      </c>
      <c r="AB37" s="11">
        <f t="shared" ref="AB37:AB55" si="47">IF(AA37&gt;1.5,1,V37)</f>
        <v>1.0695150241267699</v>
      </c>
      <c r="AC37" s="11">
        <f t="shared" si="40"/>
        <v>0.73465786748574824</v>
      </c>
      <c r="AD37" s="11">
        <f t="shared" si="41"/>
        <v>0.73465786748574824</v>
      </c>
      <c r="AE37" s="11">
        <f t="shared" si="42"/>
        <v>0.78572762686894138</v>
      </c>
      <c r="AF37" s="11"/>
      <c r="AG37" s="11">
        <f t="shared" si="43"/>
        <v>1.0612203436516943</v>
      </c>
      <c r="AH37" s="10">
        <f t="shared" si="44"/>
        <v>0.8932511996295438</v>
      </c>
    </row>
    <row r="38" spans="1:34" x14ac:dyDescent="0.25">
      <c r="A38" s="12">
        <v>43221</v>
      </c>
      <c r="B38" s="13">
        <v>56672.455871205784</v>
      </c>
      <c r="C38" s="13">
        <v>56103.423237653216</v>
      </c>
      <c r="D38" s="11">
        <v>1.0101425652966336</v>
      </c>
      <c r="E38" s="11">
        <f t="shared" si="25"/>
        <v>1.0603251559024751</v>
      </c>
      <c r="F38" s="11">
        <f t="shared" si="26"/>
        <v>2.5439065038321079E-2</v>
      </c>
      <c r="G38" s="11">
        <f t="shared" si="27"/>
        <v>0.24221607361195535</v>
      </c>
      <c r="H38" s="11">
        <f t="shared" si="28"/>
        <v>-1.4846702606353773E-2</v>
      </c>
      <c r="I38" s="11">
        <f t="shared" si="29"/>
        <v>2.9067483622262557E-3</v>
      </c>
      <c r="J38" s="11">
        <f t="shared" si="45"/>
        <v>1.2691795367544263</v>
      </c>
      <c r="K38" s="11">
        <f t="shared" si="30"/>
        <v>1.0603251559024751</v>
      </c>
      <c r="L38" s="11">
        <f t="shared" si="31"/>
        <v>0.24221607361195535</v>
      </c>
      <c r="M38" s="11">
        <f t="shared" si="32"/>
        <v>0.24221607361195535</v>
      </c>
      <c r="N38" s="11">
        <f t="shared" si="33"/>
        <v>0.25682779601468192</v>
      </c>
      <c r="O38" s="11"/>
      <c r="P38" s="11">
        <f t="shared" si="34"/>
        <v>1</v>
      </c>
      <c r="Q38" s="11">
        <f t="shared" si="34"/>
        <v>1</v>
      </c>
      <c r="R38" s="12">
        <v>43221</v>
      </c>
      <c r="S38" s="11">
        <v>177302.33789908071</v>
      </c>
      <c r="T38" s="11">
        <v>197054.60271680038</v>
      </c>
      <c r="U38" s="11">
        <v>0.89976247930576436</v>
      </c>
      <c r="V38" s="11">
        <f t="shared" si="35"/>
        <v>0.94436980707354223</v>
      </c>
      <c r="W38" s="11">
        <f t="shared" si="46"/>
        <v>-2.4857906420678276E-2</v>
      </c>
      <c r="X38" s="11">
        <f t="shared" si="36"/>
        <v>0.7577839263880447</v>
      </c>
      <c r="Y38" s="11">
        <f t="shared" si="37"/>
        <v>-1.8013433977360646E-2</v>
      </c>
      <c r="Z38" s="11">
        <f t="shared" si="38"/>
        <v>1.8456380015018741E-2</v>
      </c>
      <c r="AA38" s="11">
        <f t="shared" si="39"/>
        <v>0.18767500280499999</v>
      </c>
      <c r="AB38" s="11">
        <f t="shared" si="47"/>
        <v>0.94436980707354223</v>
      </c>
      <c r="AC38" s="11">
        <f t="shared" si="40"/>
        <v>0.7577839263880447</v>
      </c>
      <c r="AD38" s="11">
        <f t="shared" si="41"/>
        <v>0.7577839263880447</v>
      </c>
      <c r="AE38" s="11">
        <f t="shared" si="42"/>
        <v>0.71562826036650906</v>
      </c>
      <c r="AF38" s="11"/>
      <c r="AG38" s="11">
        <f t="shared" si="43"/>
        <v>0.97245605638119104</v>
      </c>
      <c r="AH38" s="10">
        <f t="shared" si="44"/>
        <v>0.91855173688115743</v>
      </c>
    </row>
    <row r="39" spans="1:34" x14ac:dyDescent="0.25">
      <c r="A39" s="12">
        <v>43252</v>
      </c>
      <c r="B39" s="13">
        <v>63457.077058125149</v>
      </c>
      <c r="C39" s="13">
        <v>62744.791648221406</v>
      </c>
      <c r="D39" s="11">
        <v>1.0113521041538742</v>
      </c>
      <c r="E39" s="11">
        <f t="shared" si="25"/>
        <v>0.9988040378298787</v>
      </c>
      <c r="F39" s="11">
        <f t="shared" si="26"/>
        <v>-5.1971061014664159E-4</v>
      </c>
      <c r="G39" s="11">
        <f t="shared" si="27"/>
        <v>0.24882397671149567</v>
      </c>
      <c r="H39" s="11">
        <f t="shared" si="28"/>
        <v>-1.4846702606353773E-2</v>
      </c>
      <c r="I39" s="11">
        <f t="shared" si="29"/>
        <v>2.9067483622262557E-3</v>
      </c>
      <c r="J39" s="11">
        <f t="shared" si="45"/>
        <v>0</v>
      </c>
      <c r="K39" s="11">
        <f t="shared" si="30"/>
        <v>0.9988040378298787</v>
      </c>
      <c r="L39" s="11">
        <f t="shared" si="31"/>
        <v>0.24882397671149567</v>
      </c>
      <c r="M39" s="11">
        <f t="shared" si="32"/>
        <v>0.24882397671149567</v>
      </c>
      <c r="N39" s="11">
        <f t="shared" si="33"/>
        <v>0.24852639264832957</v>
      </c>
      <c r="O39" s="11"/>
      <c r="P39" s="11">
        <f t="shared" si="34"/>
        <v>1</v>
      </c>
      <c r="Q39" s="11">
        <f t="shared" si="34"/>
        <v>1</v>
      </c>
      <c r="R39" s="12">
        <v>43252</v>
      </c>
      <c r="S39" s="11">
        <v>191570.9065662256</v>
      </c>
      <c r="T39" s="11">
        <v>209543.54107354596</v>
      </c>
      <c r="U39" s="11">
        <v>0.91422959440676677</v>
      </c>
      <c r="V39" s="11">
        <f t="shared" si="35"/>
        <v>0.98417562154024341</v>
      </c>
      <c r="W39" s="11">
        <f t="shared" si="46"/>
        <v>-6.9273968325985974E-3</v>
      </c>
      <c r="X39" s="11">
        <f t="shared" si="36"/>
        <v>0.75117602328850441</v>
      </c>
      <c r="Y39" s="11">
        <f t="shared" si="37"/>
        <v>-1.8013433977360646E-2</v>
      </c>
      <c r="Z39" s="11">
        <f t="shared" si="38"/>
        <v>1.8456380015018741E-2</v>
      </c>
      <c r="AA39" s="11">
        <f t="shared" si="39"/>
        <v>0</v>
      </c>
      <c r="AB39" s="11">
        <f t="shared" si="47"/>
        <v>0.98417562154024341</v>
      </c>
      <c r="AC39" s="11">
        <f t="shared" si="40"/>
        <v>0.75117602328850441</v>
      </c>
      <c r="AD39" s="11">
        <f t="shared" si="41"/>
        <v>0.75117602328850441</v>
      </c>
      <c r="AE39" s="11">
        <f t="shared" si="42"/>
        <v>0.73928912960609217</v>
      </c>
      <c r="AF39" s="11"/>
      <c r="AG39" s="11">
        <f t="shared" si="43"/>
        <v>0.98781552225442171</v>
      </c>
      <c r="AH39" s="10">
        <f t="shared" si="44"/>
        <v>0.92988186173144105</v>
      </c>
    </row>
    <row r="40" spans="1:34" x14ac:dyDescent="0.25">
      <c r="A40" s="12">
        <v>43282</v>
      </c>
      <c r="B40" s="13">
        <v>69049.431639665898</v>
      </c>
      <c r="C40" s="13">
        <v>68682.693184857431</v>
      </c>
      <c r="D40" s="11">
        <v>1.0053396050417156</v>
      </c>
      <c r="E40" s="11">
        <f t="shared" si="25"/>
        <v>1.0059805652557665</v>
      </c>
      <c r="F40" s="11">
        <f t="shared" si="26"/>
        <v>2.5895905770574913E-3</v>
      </c>
      <c r="G40" s="11">
        <f t="shared" si="27"/>
        <v>0.27282488751598766</v>
      </c>
      <c r="H40" s="11">
        <f t="shared" si="28"/>
        <v>-1.4846702606353773E-2</v>
      </c>
      <c r="I40" s="11">
        <f t="shared" si="29"/>
        <v>2.9067483622262557E-3</v>
      </c>
      <c r="J40" s="11">
        <f t="shared" si="45"/>
        <v>0</v>
      </c>
      <c r="K40" s="11">
        <f t="shared" si="30"/>
        <v>1.0059805652557665</v>
      </c>
      <c r="L40" s="11">
        <f t="shared" si="31"/>
        <v>0.27282488751598766</v>
      </c>
      <c r="M40" s="11">
        <f t="shared" si="32"/>
        <v>0.27282488751598766</v>
      </c>
      <c r="N40" s="11">
        <f t="shared" si="33"/>
        <v>0.27445653455917418</v>
      </c>
      <c r="O40" s="11"/>
      <c r="P40" s="11">
        <f t="shared" si="34"/>
        <v>1</v>
      </c>
      <c r="Q40" s="11">
        <f t="shared" si="34"/>
        <v>1</v>
      </c>
      <c r="R40" s="12">
        <v>43282</v>
      </c>
      <c r="S40" s="11">
        <v>184041.23126996172</v>
      </c>
      <c r="T40" s="11">
        <v>215924.12842189413</v>
      </c>
      <c r="U40" s="11">
        <v>0.85234212876091164</v>
      </c>
      <c r="V40" s="11">
        <f t="shared" si="35"/>
        <v>1.0726087137518636</v>
      </c>
      <c r="W40" s="11">
        <f t="shared" si="46"/>
        <v>3.0441320800626812E-2</v>
      </c>
      <c r="X40" s="11">
        <f t="shared" si="36"/>
        <v>0.72717511248401245</v>
      </c>
      <c r="Y40" s="11">
        <f t="shared" si="37"/>
        <v>-1.8013433977360646E-2</v>
      </c>
      <c r="Z40" s="11">
        <f t="shared" si="38"/>
        <v>1.8456380015018741E-2</v>
      </c>
      <c r="AA40" s="11">
        <f t="shared" si="39"/>
        <v>0.32862632060893987</v>
      </c>
      <c r="AB40" s="11">
        <f t="shared" si="47"/>
        <v>1.0726087137518636</v>
      </c>
      <c r="AC40" s="11">
        <f t="shared" si="40"/>
        <v>0.72717511248401245</v>
      </c>
      <c r="AD40" s="11">
        <f t="shared" si="41"/>
        <v>0.72717511248401245</v>
      </c>
      <c r="AE40" s="11">
        <f t="shared" si="42"/>
        <v>0.7799743620738433</v>
      </c>
      <c r="AF40" s="11"/>
      <c r="AG40" s="11">
        <f t="shared" si="43"/>
        <v>1.0544308966330176</v>
      </c>
      <c r="AH40" s="10">
        <f t="shared" si="44"/>
        <v>0.88188032492287227</v>
      </c>
    </row>
    <row r="41" spans="1:34" x14ac:dyDescent="0.25">
      <c r="A41" s="12">
        <v>43313</v>
      </c>
      <c r="B41" s="13">
        <v>158837.13270762982</v>
      </c>
      <c r="C41" s="13">
        <v>153808.70555627299</v>
      </c>
      <c r="D41" s="11">
        <v>1.0326927343492733</v>
      </c>
      <c r="E41" s="11">
        <f t="shared" si="25"/>
        <v>0.97351280937907092</v>
      </c>
      <c r="F41" s="11">
        <f t="shared" si="26"/>
        <v>-1.1658329705276716E-2</v>
      </c>
      <c r="G41" s="11">
        <f t="shared" si="27"/>
        <v>0.44163349706815419</v>
      </c>
      <c r="H41" s="11">
        <f t="shared" si="28"/>
        <v>-1.4846702606353773E-2</v>
      </c>
      <c r="I41" s="11">
        <f t="shared" si="29"/>
        <v>2.9067483622262557E-3</v>
      </c>
      <c r="J41" s="11">
        <f t="shared" si="45"/>
        <v>0</v>
      </c>
      <c r="K41" s="11">
        <f t="shared" si="30"/>
        <v>0.97351280937907092</v>
      </c>
      <c r="L41" s="11">
        <f t="shared" si="31"/>
        <v>0.44163349706815419</v>
      </c>
      <c r="M41" s="11">
        <f t="shared" si="32"/>
        <v>0.44163349706815419</v>
      </c>
      <c r="N41" s="11">
        <f t="shared" si="33"/>
        <v>0.42993586644672249</v>
      </c>
      <c r="O41" s="11"/>
      <c r="P41" s="11">
        <f t="shared" si="34"/>
        <v>1</v>
      </c>
      <c r="Q41" s="11">
        <f t="shared" si="34"/>
        <v>1</v>
      </c>
      <c r="R41" s="12">
        <v>43313</v>
      </c>
      <c r="S41" s="11">
        <v>200821.1218452797</v>
      </c>
      <c r="T41" s="11">
        <v>236738.8945429406</v>
      </c>
      <c r="U41" s="11">
        <v>0.84828106607912712</v>
      </c>
      <c r="V41" s="11">
        <f t="shared" si="35"/>
        <v>1.0047874022469407</v>
      </c>
      <c r="W41" s="11">
        <f t="shared" si="46"/>
        <v>2.0741813603425674E-3</v>
      </c>
      <c r="X41" s="11">
        <f t="shared" si="36"/>
        <v>0.55836650293184587</v>
      </c>
      <c r="Y41" s="11">
        <f t="shared" si="37"/>
        <v>-1.8013433977360646E-2</v>
      </c>
      <c r="Z41" s="11">
        <f t="shared" si="38"/>
        <v>1.8456380015018741E-2</v>
      </c>
      <c r="AA41" s="11">
        <f t="shared" si="39"/>
        <v>0</v>
      </c>
      <c r="AB41" s="11">
        <f t="shared" si="47"/>
        <v>1.0047874022469407</v>
      </c>
      <c r="AC41" s="11">
        <f t="shared" si="40"/>
        <v>0.55836650293184587</v>
      </c>
      <c r="AD41" s="11">
        <f t="shared" si="41"/>
        <v>0.55836650293184587</v>
      </c>
      <c r="AE41" s="11">
        <f t="shared" si="42"/>
        <v>0.56103962798259821</v>
      </c>
      <c r="AF41" s="11"/>
      <c r="AG41" s="11">
        <f t="shared" si="43"/>
        <v>0.99097549442932076</v>
      </c>
      <c r="AH41" s="10">
        <f t="shared" si="44"/>
        <v>0.88991133472046768</v>
      </c>
    </row>
    <row r="42" spans="1:34" x14ac:dyDescent="0.25">
      <c r="A42" s="12">
        <v>43344</v>
      </c>
      <c r="B42" s="13">
        <v>75558.418311905043</v>
      </c>
      <c r="C42" s="13">
        <v>71258.347245547848</v>
      </c>
      <c r="D42" s="11">
        <v>1.0603448049607389</v>
      </c>
      <c r="E42" s="11">
        <f t="shared" si="25"/>
        <v>0.97392162390752746</v>
      </c>
      <c r="F42" s="11">
        <f t="shared" si="26"/>
        <v>-1.1475991452030397E-2</v>
      </c>
      <c r="G42" s="11">
        <f t="shared" si="27"/>
        <v>0.23136859163739015</v>
      </c>
      <c r="H42" s="11">
        <f t="shared" si="28"/>
        <v>-1.4846702606353773E-2</v>
      </c>
      <c r="I42" s="11">
        <f t="shared" si="29"/>
        <v>2.9067483622262557E-3</v>
      </c>
      <c r="J42" s="11">
        <f t="shared" si="45"/>
        <v>0</v>
      </c>
      <c r="K42" s="11">
        <f t="shared" si="30"/>
        <v>0.97392162390752746</v>
      </c>
      <c r="L42" s="11">
        <f t="shared" si="31"/>
        <v>0.23136859163739015</v>
      </c>
      <c r="M42" s="11">
        <f t="shared" si="32"/>
        <v>0.23136859163739015</v>
      </c>
      <c r="N42" s="11">
        <f t="shared" si="33"/>
        <v>0.22533487448868458</v>
      </c>
      <c r="O42" s="11"/>
      <c r="P42" s="11">
        <f t="shared" si="34"/>
        <v>1</v>
      </c>
      <c r="Q42" s="11">
        <f t="shared" si="34"/>
        <v>1</v>
      </c>
      <c r="R42" s="12">
        <v>43344</v>
      </c>
      <c r="S42" s="11">
        <v>251013.21259607543</v>
      </c>
      <c r="T42" s="11">
        <v>253726.25117936329</v>
      </c>
      <c r="U42" s="11">
        <v>0.98930722157964668</v>
      </c>
      <c r="V42" s="11">
        <f t="shared" si="35"/>
        <v>0.8574495844927319</v>
      </c>
      <c r="W42" s="11">
        <f t="shared" si="46"/>
        <v>-6.6791405769485987E-2</v>
      </c>
      <c r="X42" s="11">
        <f t="shared" si="36"/>
        <v>0.76863140836260979</v>
      </c>
      <c r="Y42" s="11">
        <f t="shared" si="37"/>
        <v>-1.8013433977360646E-2</v>
      </c>
      <c r="Z42" s="11">
        <f t="shared" si="38"/>
        <v>1.8456380015018741E-2</v>
      </c>
      <c r="AA42" s="11">
        <f t="shared" si="39"/>
        <v>1.3374889107555585</v>
      </c>
      <c r="AB42" s="11">
        <f t="shared" si="47"/>
        <v>0.8574495844927319</v>
      </c>
      <c r="AC42" s="11">
        <f t="shared" si="40"/>
        <v>0.76863140836260979</v>
      </c>
      <c r="AD42" s="11">
        <f t="shared" si="41"/>
        <v>0.76863140836260979</v>
      </c>
      <c r="AE42" s="11">
        <f t="shared" si="42"/>
        <v>0.65906268172858307</v>
      </c>
      <c r="AF42" s="11"/>
      <c r="AG42" s="11">
        <f t="shared" si="43"/>
        <v>0.88439755621726768</v>
      </c>
      <c r="AH42" s="10">
        <f t="shared" si="44"/>
        <v>1.0062345021924115</v>
      </c>
    </row>
    <row r="43" spans="1:34" x14ac:dyDescent="0.25">
      <c r="A43" s="12">
        <v>43374</v>
      </c>
      <c r="B43" s="13">
        <v>82600.633076770289</v>
      </c>
      <c r="C43" s="13">
        <v>77364.376966777912</v>
      </c>
      <c r="D43" s="11">
        <v>1.0676830385674914</v>
      </c>
      <c r="E43" s="11">
        <f t="shared" si="25"/>
        <v>0.99312695496540049</v>
      </c>
      <c r="F43" s="11">
        <f t="shared" si="26"/>
        <v>-2.9952305412071943E-3</v>
      </c>
      <c r="G43" s="11">
        <f t="shared" si="27"/>
        <v>0.23868846413785005</v>
      </c>
      <c r="H43" s="11">
        <f t="shared" si="28"/>
        <v>-1.4846702606353773E-2</v>
      </c>
      <c r="I43" s="11">
        <f t="shared" si="29"/>
        <v>2.9067483622262557E-3</v>
      </c>
      <c r="J43" s="11">
        <f t="shared" si="45"/>
        <v>0</v>
      </c>
      <c r="K43" s="11">
        <f t="shared" si="30"/>
        <v>0.99312695496540049</v>
      </c>
      <c r="L43" s="11">
        <f t="shared" si="31"/>
        <v>0.23868846413785005</v>
      </c>
      <c r="M43" s="11">
        <f t="shared" si="32"/>
        <v>0.23868846413785005</v>
      </c>
      <c r="N43" s="11">
        <f t="shared" si="33"/>
        <v>0.23704794757459122</v>
      </c>
      <c r="O43" s="11"/>
      <c r="P43" s="11">
        <f t="shared" si="34"/>
        <v>1</v>
      </c>
      <c r="Q43" s="11">
        <f t="shared" si="34"/>
        <v>1</v>
      </c>
      <c r="R43" s="12">
        <v>43374</v>
      </c>
      <c r="S43" s="11">
        <v>263459.79919056309</v>
      </c>
      <c r="T43" s="11">
        <v>268888.804732538</v>
      </c>
      <c r="U43" s="11">
        <v>0.97980947720238809</v>
      </c>
      <c r="V43" s="11">
        <f t="shared" si="35"/>
        <v>1.009693460410668</v>
      </c>
      <c r="W43" s="11">
        <f t="shared" si="46"/>
        <v>4.189543427429214E-3</v>
      </c>
      <c r="X43" s="11">
        <f t="shared" si="36"/>
        <v>0.76131153586214995</v>
      </c>
      <c r="Y43" s="11">
        <f t="shared" si="37"/>
        <v>-1.8013433977360646E-2</v>
      </c>
      <c r="Z43" s="11">
        <f t="shared" si="38"/>
        <v>1.8456380015018741E-2</v>
      </c>
      <c r="AA43" s="11">
        <f t="shared" si="39"/>
        <v>0</v>
      </c>
      <c r="AB43" s="11">
        <f t="shared" si="47"/>
        <v>1.009693460410668</v>
      </c>
      <c r="AC43" s="11">
        <f t="shared" si="40"/>
        <v>0.76131153586214995</v>
      </c>
      <c r="AD43" s="11">
        <f t="shared" si="41"/>
        <v>0.76131153586214995</v>
      </c>
      <c r="AE43" s="11">
        <f t="shared" si="42"/>
        <v>0.76869127909521451</v>
      </c>
      <c r="AF43" s="11"/>
      <c r="AG43" s="11">
        <f t="shared" si="43"/>
        <v>1.0057392266698058</v>
      </c>
      <c r="AH43" s="10">
        <f t="shared" si="44"/>
        <v>1.0004924492447667</v>
      </c>
    </row>
    <row r="44" spans="1:34" x14ac:dyDescent="0.25">
      <c r="A44" s="12">
        <v>43405</v>
      </c>
      <c r="B44" s="13">
        <v>84182.257511891308</v>
      </c>
      <c r="C44" s="13">
        <v>81866.35883532351</v>
      </c>
      <c r="D44" s="11">
        <v>1.0282887709862154</v>
      </c>
      <c r="E44" s="11">
        <f t="shared" si="25"/>
        <v>1.0383105103282355</v>
      </c>
      <c r="F44" s="11">
        <f t="shared" si="26"/>
        <v>1.6327250194521206E-2</v>
      </c>
      <c r="G44" s="11">
        <f t="shared" si="27"/>
        <v>0.22738969367896006</v>
      </c>
      <c r="H44" s="11">
        <f t="shared" si="28"/>
        <v>-1.4846702606353773E-2</v>
      </c>
      <c r="I44" s="11">
        <f t="shared" si="29"/>
        <v>2.9067483622262557E-3</v>
      </c>
      <c r="J44" s="11">
        <f t="shared" si="45"/>
        <v>0.75593764029576493</v>
      </c>
      <c r="K44" s="11">
        <f t="shared" si="30"/>
        <v>1.0383105103282355</v>
      </c>
      <c r="L44" s="11">
        <f t="shared" si="31"/>
        <v>0.22738969367896006</v>
      </c>
      <c r="M44" s="11">
        <f t="shared" si="32"/>
        <v>0.22738969367896006</v>
      </c>
      <c r="N44" s="11">
        <f t="shared" si="33"/>
        <v>0.23610110888718217</v>
      </c>
      <c r="O44" s="11"/>
      <c r="P44" s="11">
        <f t="shared" si="34"/>
        <v>1</v>
      </c>
      <c r="Q44" s="11">
        <f t="shared" si="34"/>
        <v>1</v>
      </c>
      <c r="R44" s="12">
        <v>43405</v>
      </c>
      <c r="S44" s="11">
        <v>286029.14543209592</v>
      </c>
      <c r="T44" s="11">
        <v>292608.2400404436</v>
      </c>
      <c r="U44" s="11">
        <v>0.9775156892114919</v>
      </c>
      <c r="V44" s="11">
        <f t="shared" si="35"/>
        <v>1.0023465485170335</v>
      </c>
      <c r="W44" s="11">
        <f t="shared" si="46"/>
        <v>1.0178992639852419E-3</v>
      </c>
      <c r="X44" s="11">
        <f t="shared" si="36"/>
        <v>0.77261030632103989</v>
      </c>
      <c r="Y44" s="11">
        <f t="shared" si="37"/>
        <v>-1.8013433977360646E-2</v>
      </c>
      <c r="Z44" s="11">
        <f t="shared" si="38"/>
        <v>1.8456380015018741E-2</v>
      </c>
      <c r="AA44" s="11">
        <f t="shared" si="39"/>
        <v>0</v>
      </c>
      <c r="AB44" s="11">
        <f t="shared" si="47"/>
        <v>1.0023465485170335</v>
      </c>
      <c r="AC44" s="11">
        <f t="shared" si="40"/>
        <v>0.77261030632103989</v>
      </c>
      <c r="AD44" s="11">
        <f t="shared" si="41"/>
        <v>0.77261030632103989</v>
      </c>
      <c r="AE44" s="11">
        <f t="shared" si="42"/>
        <v>0.77442327388958232</v>
      </c>
      <c r="AF44" s="11"/>
      <c r="AG44" s="11">
        <f t="shared" si="43"/>
        <v>1.0105243827767645</v>
      </c>
      <c r="AH44" s="10">
        <f t="shared" si="44"/>
        <v>0.99007254678562862</v>
      </c>
    </row>
    <row r="45" spans="1:34" x14ac:dyDescent="0.25">
      <c r="A45" s="12">
        <v>43435</v>
      </c>
      <c r="B45" s="13">
        <v>89299.42059820288</v>
      </c>
      <c r="C45" s="13">
        <v>82617.24447317062</v>
      </c>
      <c r="D45" s="11">
        <v>1.0808811304182657</v>
      </c>
      <c r="E45" s="11">
        <f t="shared" si="25"/>
        <v>0.95134306821352432</v>
      </c>
      <c r="F45" s="11">
        <f t="shared" si="26"/>
        <v>-2.1662841880293812E-2</v>
      </c>
      <c r="G45" s="11">
        <f t="shared" si="27"/>
        <v>0.2065175983929487</v>
      </c>
      <c r="H45" s="11">
        <f t="shared" si="28"/>
        <v>-1.4846702606353773E-2</v>
      </c>
      <c r="I45" s="11">
        <f t="shared" si="29"/>
        <v>2.9067483622262557E-3</v>
      </c>
      <c r="J45" s="11">
        <f t="shared" si="45"/>
        <v>0.38393320183232038</v>
      </c>
      <c r="K45" s="11">
        <f t="shared" si="30"/>
        <v>0.95134306821352432</v>
      </c>
      <c r="L45" s="11">
        <f t="shared" si="31"/>
        <v>0.2065175983929487</v>
      </c>
      <c r="M45" s="11">
        <f t="shared" si="32"/>
        <v>0.2065175983929487</v>
      </c>
      <c r="N45" s="11">
        <f t="shared" si="33"/>
        <v>0.19646908569523622</v>
      </c>
      <c r="O45" s="11"/>
      <c r="P45" s="11">
        <f t="shared" si="34"/>
        <v>1</v>
      </c>
      <c r="Q45" s="11">
        <f t="shared" si="34"/>
        <v>1</v>
      </c>
      <c r="R45" s="12">
        <v>43435</v>
      </c>
      <c r="S45" s="11">
        <v>343106.44356592302</v>
      </c>
      <c r="T45" s="11">
        <v>346956.96833076427</v>
      </c>
      <c r="U45" s="11">
        <v>0.9889020105767975</v>
      </c>
      <c r="V45" s="11">
        <f t="shared" si="35"/>
        <v>0.98848589522164654</v>
      </c>
      <c r="W45" s="11">
        <f t="shared" si="46"/>
        <v>-5.0295232861821233E-3</v>
      </c>
      <c r="X45" s="11">
        <f t="shared" si="36"/>
        <v>0.7934824016070513</v>
      </c>
      <c r="Y45" s="11">
        <f t="shared" si="37"/>
        <v>-1.8013433977360646E-2</v>
      </c>
      <c r="Z45" s="11">
        <f t="shared" si="38"/>
        <v>1.8456380015018741E-2</v>
      </c>
      <c r="AA45" s="11">
        <f t="shared" si="39"/>
        <v>0</v>
      </c>
      <c r="AB45" s="11">
        <f t="shared" si="47"/>
        <v>0.98848589522164654</v>
      </c>
      <c r="AC45" s="11">
        <f t="shared" si="40"/>
        <v>0.7934824016070513</v>
      </c>
      <c r="AD45" s="11">
        <f t="shared" si="41"/>
        <v>0.7934824016070513</v>
      </c>
      <c r="AE45" s="11">
        <f t="shared" si="42"/>
        <v>0.78434616209516816</v>
      </c>
      <c r="AF45" s="11"/>
      <c r="AG45" s="11">
        <f t="shared" si="43"/>
        <v>0.98081524779040441</v>
      </c>
      <c r="AH45" s="10">
        <f t="shared" si="44"/>
        <v>1.0094383718198501</v>
      </c>
    </row>
    <row r="46" spans="1:34" x14ac:dyDescent="0.25">
      <c r="A46" s="12">
        <v>43466</v>
      </c>
      <c r="B46" s="13">
        <v>102125.19162853379</v>
      </c>
      <c r="C46" s="13">
        <v>93215.731489966973</v>
      </c>
      <c r="D46" s="11">
        <v>1.0955789328277252</v>
      </c>
      <c r="E46" s="11">
        <f t="shared" si="25"/>
        <v>0.98658444228064524</v>
      </c>
      <c r="F46" s="11">
        <f t="shared" si="26"/>
        <v>-5.8657373281042913E-3</v>
      </c>
      <c r="G46" s="11">
        <f t="shared" si="27"/>
        <v>0.22118221701109647</v>
      </c>
      <c r="H46" s="11">
        <f t="shared" si="28"/>
        <v>-1.4846702606353773E-2</v>
      </c>
      <c r="I46" s="11">
        <f t="shared" si="29"/>
        <v>2.9067483622262557E-3</v>
      </c>
      <c r="J46" s="11">
        <f t="shared" si="45"/>
        <v>0</v>
      </c>
      <c r="K46" s="11">
        <f t="shared" si="30"/>
        <v>0.98658444228064524</v>
      </c>
      <c r="L46" s="11">
        <f t="shared" si="31"/>
        <v>0.22118221701109647</v>
      </c>
      <c r="M46" s="11">
        <f t="shared" si="32"/>
        <v>0.22118221701109647</v>
      </c>
      <c r="N46" s="11">
        <f t="shared" si="33"/>
        <v>0.21821493421228927</v>
      </c>
      <c r="O46" s="11"/>
      <c r="P46" s="11">
        <f t="shared" si="34"/>
        <v>1</v>
      </c>
      <c r="Q46" s="11">
        <f t="shared" si="34"/>
        <v>1</v>
      </c>
      <c r="R46" s="12">
        <v>43466</v>
      </c>
      <c r="S46" s="11">
        <v>359599.05098275299</v>
      </c>
      <c r="T46" s="11">
        <v>359413.5726005332</v>
      </c>
      <c r="U46" s="11">
        <v>1.0005160583694093</v>
      </c>
      <c r="V46" s="11">
        <f t="shared" si="35"/>
        <v>0.98839194264254016</v>
      </c>
      <c r="W46" s="11">
        <f t="shared" si="46"/>
        <v>-5.0708036181436418E-3</v>
      </c>
      <c r="X46" s="11">
        <f t="shared" si="36"/>
        <v>0.77881778298890347</v>
      </c>
      <c r="Y46" s="11">
        <f t="shared" si="37"/>
        <v>-1.8013433977360646E-2</v>
      </c>
      <c r="Z46" s="11">
        <f t="shared" si="38"/>
        <v>1.8456380015018741E-2</v>
      </c>
      <c r="AA46" s="11">
        <f t="shared" si="39"/>
        <v>0</v>
      </c>
      <c r="AB46" s="11">
        <f t="shared" si="47"/>
        <v>0.98839194264254016</v>
      </c>
      <c r="AC46" s="11">
        <f t="shared" si="40"/>
        <v>0.77881778298890347</v>
      </c>
      <c r="AD46" s="11">
        <f t="shared" si="41"/>
        <v>0.77881778298890347</v>
      </c>
      <c r="AE46" s="11">
        <f t="shared" si="42"/>
        <v>0.76977722149295857</v>
      </c>
      <c r="AF46" s="11"/>
      <c r="AG46" s="11">
        <f t="shared" si="43"/>
        <v>0.98799215570524779</v>
      </c>
      <c r="AH46" s="10">
        <f t="shared" si="44"/>
        <v>1.0217068688154649</v>
      </c>
    </row>
    <row r="47" spans="1:34" x14ac:dyDescent="0.25">
      <c r="A47" s="12">
        <v>43497</v>
      </c>
      <c r="B47" s="13">
        <v>106183.82799642476</v>
      </c>
      <c r="C47" s="13">
        <v>98335.262501482503</v>
      </c>
      <c r="D47" s="11">
        <v>1.0798143544369339</v>
      </c>
      <c r="E47" s="11">
        <f t="shared" si="25"/>
        <v>1.0145993413830952</v>
      </c>
      <c r="F47" s="11">
        <f t="shared" si="26"/>
        <v>6.2945760636046767E-3</v>
      </c>
      <c r="G47" s="11">
        <f t="shared" si="27"/>
        <v>0.22709798750598659</v>
      </c>
      <c r="H47" s="11">
        <f t="shared" si="28"/>
        <v>-1.4846702606353773E-2</v>
      </c>
      <c r="I47" s="11">
        <f t="shared" si="29"/>
        <v>2.9067483622262557E-3</v>
      </c>
      <c r="J47" s="11">
        <f t="shared" si="45"/>
        <v>0.19082643185114725</v>
      </c>
      <c r="K47" s="11">
        <f t="shared" si="30"/>
        <v>1.0145993413830952</v>
      </c>
      <c r="L47" s="11">
        <f t="shared" si="31"/>
        <v>0.22709798750598659</v>
      </c>
      <c r="M47" s="11">
        <f t="shared" si="32"/>
        <v>0.22709798750598659</v>
      </c>
      <c r="N47" s="11">
        <f t="shared" si="33"/>
        <v>0.23041346855300035</v>
      </c>
      <c r="O47" s="11"/>
      <c r="P47" s="11">
        <f t="shared" si="34"/>
        <v>1</v>
      </c>
      <c r="Q47" s="11">
        <f t="shared" si="34"/>
        <v>1</v>
      </c>
      <c r="R47" s="12">
        <v>43497</v>
      </c>
      <c r="S47" s="11">
        <v>361384.50742806081</v>
      </c>
      <c r="T47" s="11">
        <v>385309.89052558946</v>
      </c>
      <c r="U47" s="11">
        <v>0.93790612780561444</v>
      </c>
      <c r="V47" s="11">
        <f t="shared" si="35"/>
        <v>1.0667550074657055</v>
      </c>
      <c r="W47" s="11">
        <f t="shared" si="46"/>
        <v>2.8064690162350418E-2</v>
      </c>
      <c r="X47" s="11">
        <f t="shared" si="36"/>
        <v>0.77290201249401347</v>
      </c>
      <c r="Y47" s="11">
        <f t="shared" si="37"/>
        <v>-1.8013433977360646E-2</v>
      </c>
      <c r="Z47" s="11">
        <f t="shared" si="38"/>
        <v>1.8456380015018741E-2</v>
      </c>
      <c r="AA47" s="11">
        <f t="shared" si="39"/>
        <v>0.26345925837020712</v>
      </c>
      <c r="AB47" s="11">
        <f t="shared" si="47"/>
        <v>1.0667550074657055</v>
      </c>
      <c r="AC47" s="11">
        <f t="shared" si="40"/>
        <v>0.77290201249401347</v>
      </c>
      <c r="AD47" s="11">
        <f t="shared" si="41"/>
        <v>0.77290201249401347</v>
      </c>
      <c r="AE47" s="11">
        <f t="shared" si="42"/>
        <v>0.82449709210831013</v>
      </c>
      <c r="AF47" s="11"/>
      <c r="AG47" s="11">
        <f t="shared" si="43"/>
        <v>1.0549105606613105</v>
      </c>
      <c r="AH47" s="10">
        <f t="shared" si="44"/>
        <v>0.96852463793230903</v>
      </c>
    </row>
    <row r="48" spans="1:34" x14ac:dyDescent="0.25">
      <c r="A48" s="12">
        <v>43525</v>
      </c>
      <c r="B48" s="13">
        <v>107812.30399935675</v>
      </c>
      <c r="C48" s="13">
        <v>100456.72524664304</v>
      </c>
      <c r="D48" s="11">
        <v>1.0732213670578468</v>
      </c>
      <c r="E48" s="11">
        <f t="shared" si="25"/>
        <v>1.0061431756592409</v>
      </c>
      <c r="F48" s="11">
        <f t="shared" si="26"/>
        <v>2.6597858634076592E-3</v>
      </c>
      <c r="G48" s="11">
        <f t="shared" si="27"/>
        <v>0.24361893065603593</v>
      </c>
      <c r="H48" s="11">
        <f t="shared" si="28"/>
        <v>-1.4846702606353773E-2</v>
      </c>
      <c r="I48" s="11">
        <f t="shared" si="29"/>
        <v>2.9067483622262557E-3</v>
      </c>
      <c r="J48" s="11">
        <f t="shared" si="45"/>
        <v>0</v>
      </c>
      <c r="K48" s="11">
        <f t="shared" si="30"/>
        <v>1.0061431756592409</v>
      </c>
      <c r="L48" s="11">
        <f t="shared" si="31"/>
        <v>0.24361893065603593</v>
      </c>
      <c r="M48" s="11">
        <f t="shared" si="32"/>
        <v>0.24361893065603593</v>
      </c>
      <c r="N48" s="11">
        <f t="shared" si="33"/>
        <v>0.24511552454097241</v>
      </c>
      <c r="O48" s="11"/>
      <c r="P48" s="11">
        <f t="shared" si="34"/>
        <v>1</v>
      </c>
      <c r="Q48" s="11">
        <f t="shared" si="34"/>
        <v>1</v>
      </c>
      <c r="R48" s="12">
        <v>43525</v>
      </c>
      <c r="S48" s="11">
        <v>334732.54959240404</v>
      </c>
      <c r="T48" s="11">
        <v>405272.41199966578</v>
      </c>
      <c r="U48" s="11">
        <v>0.82594457377641606</v>
      </c>
      <c r="V48" s="11">
        <f t="shared" si="35"/>
        <v>1.1355557716388684</v>
      </c>
      <c r="W48" s="11">
        <f t="shared" si="46"/>
        <v>5.5208469000663909E-2</v>
      </c>
      <c r="X48" s="11">
        <f t="shared" si="36"/>
        <v>0.7563810693439641</v>
      </c>
      <c r="Y48" s="11">
        <f t="shared" si="37"/>
        <v>-1.8013433977360646E-2</v>
      </c>
      <c r="Z48" s="11">
        <f t="shared" si="38"/>
        <v>1.8456380015018741E-2</v>
      </c>
      <c r="AA48" s="11">
        <f t="shared" si="39"/>
        <v>1.0077399625159797</v>
      </c>
      <c r="AB48" s="11">
        <f t="shared" si="47"/>
        <v>1.1355557716388684</v>
      </c>
      <c r="AC48" s="11">
        <f t="shared" si="40"/>
        <v>0.7563810693439641</v>
      </c>
      <c r="AD48" s="11">
        <f t="shared" si="41"/>
        <v>0.7563810693439641</v>
      </c>
      <c r="AE48" s="11">
        <f t="shared" si="42"/>
        <v>0.85891288885191763</v>
      </c>
      <c r="AF48" s="11"/>
      <c r="AG48" s="11">
        <f t="shared" si="43"/>
        <v>1.1040284133928902</v>
      </c>
      <c r="AH48" s="10">
        <f t="shared" si="44"/>
        <v>0.87726423177447743</v>
      </c>
    </row>
    <row r="49" spans="1:34" x14ac:dyDescent="0.25">
      <c r="A49" s="12">
        <v>43556</v>
      </c>
      <c r="B49" s="13">
        <v>114585.4051981925</v>
      </c>
      <c r="C49" s="13">
        <v>105922.356901045</v>
      </c>
      <c r="D49" s="11">
        <v>1.0817867780759516</v>
      </c>
      <c r="E49" s="11">
        <f t="shared" si="25"/>
        <v>0.99208216333227961</v>
      </c>
      <c r="F49" s="11">
        <f t="shared" si="26"/>
        <v>-3.4523584867860459E-3</v>
      </c>
      <c r="G49" s="11">
        <f t="shared" si="27"/>
        <v>0.25481467662829288</v>
      </c>
      <c r="H49" s="11">
        <f t="shared" si="28"/>
        <v>-1.4846702606353773E-2</v>
      </c>
      <c r="I49" s="11">
        <f t="shared" si="29"/>
        <v>2.9067483622262557E-3</v>
      </c>
      <c r="J49" s="11">
        <f t="shared" si="45"/>
        <v>0</v>
      </c>
      <c r="K49" s="11">
        <f t="shared" si="30"/>
        <v>0.99208216333227961</v>
      </c>
      <c r="L49" s="11">
        <f t="shared" si="31"/>
        <v>0.25481467662829288</v>
      </c>
      <c r="M49" s="11">
        <f t="shared" si="32"/>
        <v>0.25481467662829288</v>
      </c>
      <c r="N49" s="11">
        <f t="shared" si="33"/>
        <v>0.25279709563821207</v>
      </c>
      <c r="O49" s="11"/>
      <c r="P49" s="11">
        <f t="shared" si="34"/>
        <v>1</v>
      </c>
      <c r="Q49" s="11">
        <f t="shared" si="34"/>
        <v>1</v>
      </c>
      <c r="R49" s="12">
        <v>43556</v>
      </c>
      <c r="S49" s="11">
        <v>335095.93464606715</v>
      </c>
      <c r="T49" s="11">
        <v>423325.69955624337</v>
      </c>
      <c r="U49" s="11">
        <v>0.79157947414327967</v>
      </c>
      <c r="V49" s="11">
        <f t="shared" si="35"/>
        <v>1.0434133283588858</v>
      </c>
      <c r="W49" s="11">
        <f t="shared" si="46"/>
        <v>1.8456380015018741E-2</v>
      </c>
      <c r="X49" s="11">
        <f t="shared" si="36"/>
        <v>0.74518532337170706</v>
      </c>
      <c r="Y49" s="11">
        <f t="shared" si="37"/>
        <v>-1.8013433977360646E-2</v>
      </c>
      <c r="Z49" s="11">
        <f t="shared" si="38"/>
        <v>1.8456380015018741E-2</v>
      </c>
      <c r="AA49" s="11">
        <f t="shared" si="39"/>
        <v>0</v>
      </c>
      <c r="AB49" s="11">
        <f t="shared" si="47"/>
        <v>1.0434133283588858</v>
      </c>
      <c r="AC49" s="11">
        <f t="shared" si="40"/>
        <v>0.74518532337170706</v>
      </c>
      <c r="AD49" s="11">
        <f t="shared" si="41"/>
        <v>0.74518532337170706</v>
      </c>
      <c r="AE49" s="11">
        <f t="shared" si="42"/>
        <v>0.77753629850346551</v>
      </c>
      <c r="AF49" s="11"/>
      <c r="AG49" s="11">
        <f t="shared" si="43"/>
        <v>1.0303333941416777</v>
      </c>
      <c r="AH49" s="10">
        <f t="shared" si="44"/>
        <v>0.85143725008086824</v>
      </c>
    </row>
    <row r="50" spans="1:34" x14ac:dyDescent="0.25">
      <c r="A50" s="12">
        <v>43586</v>
      </c>
      <c r="B50" s="13">
        <v>124328.20533239316</v>
      </c>
      <c r="C50" s="13">
        <v>115700.36898751007</v>
      </c>
      <c r="D50" s="11">
        <v>1.0745705171071189</v>
      </c>
      <c r="E50" s="11">
        <f t="shared" si="25"/>
        <v>1.006715483864437</v>
      </c>
      <c r="F50" s="11">
        <f t="shared" si="26"/>
        <v>2.9067483622262557E-3</v>
      </c>
      <c r="G50" s="11">
        <f t="shared" si="27"/>
        <v>0.25365731447222656</v>
      </c>
      <c r="H50" s="11">
        <f t="shared" si="28"/>
        <v>-1.4846702606353773E-2</v>
      </c>
      <c r="I50" s="11">
        <f t="shared" si="29"/>
        <v>2.9067483622262557E-3</v>
      </c>
      <c r="J50" s="11">
        <f t="shared" si="45"/>
        <v>0</v>
      </c>
      <c r="K50" s="11">
        <f t="shared" si="30"/>
        <v>1.006715483864437</v>
      </c>
      <c r="L50" s="11">
        <f t="shared" si="31"/>
        <v>0.25365731447222656</v>
      </c>
      <c r="M50" s="11">
        <f t="shared" si="32"/>
        <v>0.25365731447222656</v>
      </c>
      <c r="N50" s="11">
        <f t="shared" si="33"/>
        <v>0.25536074607466119</v>
      </c>
      <c r="O50" s="11"/>
      <c r="P50" s="11">
        <f t="shared" si="34"/>
        <v>1</v>
      </c>
      <c r="Q50" s="11">
        <f t="shared" si="34"/>
        <v>1</v>
      </c>
      <c r="R50" s="12">
        <v>43586</v>
      </c>
      <c r="S50" s="11">
        <v>365814.1963999492</v>
      </c>
      <c r="T50" s="11">
        <v>443288.88264444529</v>
      </c>
      <c r="U50" s="11">
        <v>0.82522754511162133</v>
      </c>
      <c r="V50" s="11">
        <f t="shared" si="35"/>
        <v>0.95922570548249164</v>
      </c>
      <c r="W50" s="11">
        <f t="shared" si="46"/>
        <v>-1.8079191460901353E-2</v>
      </c>
      <c r="X50" s="11">
        <f t="shared" si="36"/>
        <v>0.74634268552777339</v>
      </c>
      <c r="Y50" s="11">
        <f t="shared" si="37"/>
        <v>-1.8013433977360646E-2</v>
      </c>
      <c r="Z50" s="11">
        <f t="shared" si="38"/>
        <v>1.8456380015018741E-2</v>
      </c>
      <c r="AA50" s="11">
        <f t="shared" si="39"/>
        <v>1.8030660522273998E-3</v>
      </c>
      <c r="AB50" s="11">
        <f t="shared" si="47"/>
        <v>0.95922570548249164</v>
      </c>
      <c r="AC50" s="11">
        <f t="shared" si="40"/>
        <v>0.74634268552777339</v>
      </c>
      <c r="AD50" s="11">
        <f t="shared" si="41"/>
        <v>0.74634268552777339</v>
      </c>
      <c r="AE50" s="11">
        <f t="shared" si="42"/>
        <v>0.71591108905707579</v>
      </c>
      <c r="AF50" s="11"/>
      <c r="AG50" s="11">
        <f t="shared" si="43"/>
        <v>0.97127183513173698</v>
      </c>
      <c r="AH50" s="10">
        <f t="shared" si="44"/>
        <v>0.87662096159247205</v>
      </c>
    </row>
    <row r="51" spans="1:34" x14ac:dyDescent="0.25">
      <c r="A51" s="12">
        <v>43617</v>
      </c>
      <c r="B51" s="13">
        <v>131471.76110626827</v>
      </c>
      <c r="C51" s="13">
        <v>118473.68229480456</v>
      </c>
      <c r="D51" s="11">
        <v>1.1097127949405665</v>
      </c>
      <c r="E51" s="11">
        <f t="shared" si="25"/>
        <v>0.96833209638235296</v>
      </c>
      <c r="F51" s="11">
        <f t="shared" si="26"/>
        <v>-1.3975672762326604E-2</v>
      </c>
      <c r="G51" s="11">
        <f t="shared" si="27"/>
        <v>0.24978601626739214</v>
      </c>
      <c r="H51" s="11">
        <f t="shared" si="28"/>
        <v>-1.4846702606353773E-2</v>
      </c>
      <c r="I51" s="11">
        <f t="shared" si="29"/>
        <v>2.9067483622262557E-3</v>
      </c>
      <c r="J51" s="11">
        <f t="shared" si="45"/>
        <v>0</v>
      </c>
      <c r="K51" s="11">
        <f t="shared" si="30"/>
        <v>0.96833209638235296</v>
      </c>
      <c r="L51" s="11">
        <f t="shared" si="31"/>
        <v>0.24978601626739214</v>
      </c>
      <c r="M51" s="11">
        <f t="shared" si="32"/>
        <v>0.24978601626739214</v>
      </c>
      <c r="N51" s="11">
        <f t="shared" si="33"/>
        <v>0.24187581677920034</v>
      </c>
      <c r="O51" s="11"/>
      <c r="P51" s="11">
        <f t="shared" si="34"/>
        <v>1</v>
      </c>
      <c r="Q51" s="11">
        <f t="shared" si="34"/>
        <v>1</v>
      </c>
      <c r="R51" s="12">
        <v>43617</v>
      </c>
      <c r="S51" s="11">
        <v>394865.79401743307</v>
      </c>
      <c r="T51" s="11">
        <v>459696.16202457075</v>
      </c>
      <c r="U51" s="11">
        <v>0.85897126545147773</v>
      </c>
      <c r="V51" s="11">
        <f t="shared" si="35"/>
        <v>0.96071612439547605</v>
      </c>
      <c r="W51" s="11">
        <f t="shared" si="46"/>
        <v>-1.7404920157905575E-2</v>
      </c>
      <c r="X51" s="11">
        <f t="shared" si="36"/>
        <v>0.75021398373260784</v>
      </c>
      <c r="Y51" s="11">
        <f t="shared" si="37"/>
        <v>-1.8013433977360646E-2</v>
      </c>
      <c r="Z51" s="11">
        <f t="shared" si="38"/>
        <v>1.8456380015018741E-2</v>
      </c>
      <c r="AA51" s="11">
        <f t="shared" si="39"/>
        <v>0</v>
      </c>
      <c r="AB51" s="11">
        <f t="shared" si="47"/>
        <v>0.96071612439547605</v>
      </c>
      <c r="AC51" s="11">
        <f t="shared" si="40"/>
        <v>0.75021398373260784</v>
      </c>
      <c r="AD51" s="11">
        <f t="shared" si="41"/>
        <v>0.75021398373260784</v>
      </c>
      <c r="AE51" s="11">
        <f t="shared" si="42"/>
        <v>0.72074267091888167</v>
      </c>
      <c r="AF51" s="11"/>
      <c r="AG51" s="11">
        <f t="shared" si="43"/>
        <v>0.962618487698082</v>
      </c>
      <c r="AH51" s="10">
        <f t="shared" si="44"/>
        <v>0.91066291869039773</v>
      </c>
    </row>
    <row r="52" spans="1:34" x14ac:dyDescent="0.25">
      <c r="A52" s="12">
        <v>43647</v>
      </c>
      <c r="B52" s="13">
        <v>149892.0176942765</v>
      </c>
      <c r="C52" s="13">
        <v>130533.26756820477</v>
      </c>
      <c r="D52" s="11">
        <v>1.1483051063282133</v>
      </c>
      <c r="E52" s="11">
        <f t="shared" si="25"/>
        <v>0.96639193610220164</v>
      </c>
      <c r="F52" s="11">
        <f t="shared" si="26"/>
        <v>-1.4846702606353773E-2</v>
      </c>
      <c r="G52" s="11">
        <f t="shared" si="27"/>
        <v>0.2732406137002481</v>
      </c>
      <c r="H52" s="11">
        <f t="shared" si="28"/>
        <v>-1.4846702606353773E-2</v>
      </c>
      <c r="I52" s="11">
        <f t="shared" si="29"/>
        <v>2.9067483622262557E-3</v>
      </c>
      <c r="J52" s="11">
        <f t="shared" si="45"/>
        <v>0</v>
      </c>
      <c r="K52" s="11">
        <f t="shared" si="30"/>
        <v>0.96639193610220164</v>
      </c>
      <c r="L52" s="11">
        <f t="shared" si="31"/>
        <v>0.2732406137002481</v>
      </c>
      <c r="M52" s="11">
        <f t="shared" si="32"/>
        <v>0.27324061370024816</v>
      </c>
      <c r="N52" s="11">
        <f t="shared" si="33"/>
        <v>0.26405752569553659</v>
      </c>
      <c r="O52" s="11"/>
      <c r="P52" s="11">
        <f t="shared" si="34"/>
        <v>0.99999999999999989</v>
      </c>
      <c r="Q52" s="11">
        <f t="shared" si="34"/>
        <v>1</v>
      </c>
      <c r="R52" s="12">
        <v>43647</v>
      </c>
      <c r="S52" s="11">
        <v>398679.49832021992</v>
      </c>
      <c r="T52" s="11">
        <v>474473.50498708367</v>
      </c>
      <c r="U52" s="11">
        <v>0.84025660891449139</v>
      </c>
      <c r="V52" s="11">
        <f t="shared" si="35"/>
        <v>1.0222725490504185</v>
      </c>
      <c r="W52" s="11">
        <f t="shared" si="46"/>
        <v>9.5666988988246295E-3</v>
      </c>
      <c r="X52" s="11">
        <f t="shared" si="36"/>
        <v>0.72675938629975179</v>
      </c>
      <c r="Y52" s="11">
        <f t="shared" si="37"/>
        <v>-1.8013433977360646E-2</v>
      </c>
      <c r="Z52" s="11">
        <f t="shared" si="38"/>
        <v>1.8456380015018741E-2</v>
      </c>
      <c r="AA52" s="11">
        <f t="shared" si="39"/>
        <v>0</v>
      </c>
      <c r="AB52" s="11">
        <f t="shared" si="47"/>
        <v>1.0222725490504185</v>
      </c>
      <c r="AC52" s="11">
        <f t="shared" si="40"/>
        <v>0.72675938629975179</v>
      </c>
      <c r="AD52" s="11">
        <f t="shared" si="41"/>
        <v>0.7267593862997519</v>
      </c>
      <c r="AE52" s="11">
        <f t="shared" si="42"/>
        <v>0.74294617037896515</v>
      </c>
      <c r="AF52" s="11"/>
      <c r="AG52" s="11">
        <f t="shared" si="43"/>
        <v>1.0070036960745017</v>
      </c>
      <c r="AH52" s="10">
        <f t="shared" si="44"/>
        <v>0.90432927132277741</v>
      </c>
    </row>
    <row r="53" spans="1:34" x14ac:dyDescent="0.25">
      <c r="A53" s="12">
        <v>43678</v>
      </c>
      <c r="B53" s="13">
        <v>154499.9859120498</v>
      </c>
      <c r="C53" s="13">
        <v>126620.48882920123</v>
      </c>
      <c r="D53" s="11">
        <v>1.2201815625625589</v>
      </c>
      <c r="E53" s="11">
        <f t="shared" si="25"/>
        <v>0.94109363848819794</v>
      </c>
      <c r="F53" s="11">
        <f t="shared" si="26"/>
        <v>-2.6367162273602963E-2</v>
      </c>
      <c r="G53" s="11">
        <f t="shared" si="27"/>
        <v>0.27801369409622473</v>
      </c>
      <c r="H53" s="11">
        <f t="shared" si="28"/>
        <v>-1.4846702606353773E-2</v>
      </c>
      <c r="I53" s="11">
        <f t="shared" si="29"/>
        <v>2.9067483622262557E-3</v>
      </c>
      <c r="J53" s="11">
        <f t="shared" si="45"/>
        <v>0.6489138189323328</v>
      </c>
      <c r="K53" s="11">
        <f t="shared" si="30"/>
        <v>0.94109363848819794</v>
      </c>
      <c r="L53" s="11">
        <f t="shared" si="31"/>
        <v>0.27801369409622473</v>
      </c>
      <c r="M53" s="11">
        <f t="shared" si="32"/>
        <v>0.27801369409622473</v>
      </c>
      <c r="N53" s="11">
        <f t="shared" si="33"/>
        <v>0.26163691892656099</v>
      </c>
      <c r="O53" s="11"/>
      <c r="P53" s="11">
        <f t="shared" si="34"/>
        <v>1</v>
      </c>
      <c r="Q53" s="11">
        <f t="shared" si="34"/>
        <v>1</v>
      </c>
      <c r="R53" s="12">
        <v>43678</v>
      </c>
      <c r="S53" s="11">
        <v>401227.98430288152</v>
      </c>
      <c r="T53" s="11">
        <v>473223.03624196758</v>
      </c>
      <c r="U53" s="11">
        <v>0.84786232616479462</v>
      </c>
      <c r="V53" s="11">
        <f t="shared" si="35"/>
        <v>0.99102953744305777</v>
      </c>
      <c r="W53" s="11">
        <f t="shared" si="46"/>
        <v>-3.9134012590633553E-3</v>
      </c>
      <c r="X53" s="11">
        <f t="shared" si="36"/>
        <v>0.72198630590377533</v>
      </c>
      <c r="Y53" s="11">
        <f t="shared" si="37"/>
        <v>-1.8013433977360646E-2</v>
      </c>
      <c r="Z53" s="11">
        <f t="shared" si="38"/>
        <v>1.8456380015018741E-2</v>
      </c>
      <c r="AA53" s="11">
        <f t="shared" si="39"/>
        <v>0</v>
      </c>
      <c r="AB53" s="11">
        <f t="shared" si="47"/>
        <v>0.99102953744305777</v>
      </c>
      <c r="AC53" s="11">
        <f t="shared" si="40"/>
        <v>0.72198630590377533</v>
      </c>
      <c r="AD53" s="11">
        <f t="shared" si="41"/>
        <v>0.72198630590377533</v>
      </c>
      <c r="AE53" s="11">
        <f t="shared" si="42"/>
        <v>0.71550975478004042</v>
      </c>
      <c r="AF53" s="11"/>
      <c r="AG53" s="11">
        <f t="shared" si="43"/>
        <v>0.97714667370660147</v>
      </c>
      <c r="AH53" s="10">
        <f t="shared" si="44"/>
        <v>0.92547955763119316</v>
      </c>
    </row>
    <row r="54" spans="1:34" x14ac:dyDescent="0.25">
      <c r="A54" s="12">
        <v>43709</v>
      </c>
      <c r="B54" s="13">
        <v>136909.20548970602</v>
      </c>
      <c r="C54" s="13">
        <v>121674.33934419809</v>
      </c>
      <c r="D54" s="11">
        <v>1.1252101817656952</v>
      </c>
      <c r="E54" s="11">
        <f t="shared" si="25"/>
        <v>1.0844032362450127</v>
      </c>
      <c r="F54" s="11">
        <f t="shared" si="26"/>
        <v>3.5190804999607903E-2</v>
      </c>
      <c r="G54" s="11">
        <f t="shared" si="27"/>
        <v>0.25604810790871574</v>
      </c>
      <c r="H54" s="11">
        <f t="shared" si="28"/>
        <v>-1.4846702606353773E-2</v>
      </c>
      <c r="I54" s="11">
        <f t="shared" si="29"/>
        <v>2.9067483622262557E-3</v>
      </c>
      <c r="J54" s="11">
        <f t="shared" si="45"/>
        <v>1.8184665445899961</v>
      </c>
      <c r="K54" s="11">
        <f t="shared" si="30"/>
        <v>1</v>
      </c>
      <c r="L54" s="11">
        <f t="shared" si="31"/>
        <v>0</v>
      </c>
      <c r="M54" s="11">
        <f t="shared" si="32"/>
        <v>0</v>
      </c>
      <c r="N54" s="11">
        <f t="shared" si="33"/>
        <v>0</v>
      </c>
      <c r="O54" s="11"/>
      <c r="P54" s="11">
        <f t="shared" si="34"/>
        <v>0.74395189209128443</v>
      </c>
      <c r="Q54" s="11">
        <f t="shared" si="34"/>
        <v>1</v>
      </c>
      <c r="R54" s="12">
        <v>43709</v>
      </c>
      <c r="S54" s="11">
        <v>397791.89661145007</v>
      </c>
      <c r="T54" s="11">
        <v>411426.7983581766</v>
      </c>
      <c r="U54" s="11">
        <v>0.96685947098940217</v>
      </c>
      <c r="V54" s="11">
        <f t="shared" si="35"/>
        <v>0.87692405318961608</v>
      </c>
      <c r="W54" s="11">
        <f t="shared" si="46"/>
        <v>-5.7038017476491142E-2</v>
      </c>
      <c r="X54" s="11">
        <f t="shared" si="36"/>
        <v>0.74395189209128443</v>
      </c>
      <c r="Y54" s="11">
        <f t="shared" si="37"/>
        <v>-1.8013433977360646E-2</v>
      </c>
      <c r="Z54" s="11">
        <f t="shared" si="38"/>
        <v>1.8456380015018741E-2</v>
      </c>
      <c r="AA54" s="11">
        <f t="shared" si="39"/>
        <v>1.070051618779436</v>
      </c>
      <c r="AB54" s="11">
        <f t="shared" si="47"/>
        <v>0.87692405318961608</v>
      </c>
      <c r="AC54" s="11">
        <f t="shared" si="40"/>
        <v>0.74395189209128443</v>
      </c>
      <c r="AD54" s="11">
        <f t="shared" si="41"/>
        <v>1</v>
      </c>
      <c r="AE54" s="11">
        <f t="shared" si="42"/>
        <v>0.87692405318961608</v>
      </c>
      <c r="AF54" s="11"/>
      <c r="AG54" s="11">
        <f t="shared" si="43"/>
        <v>0.87692405318961608</v>
      </c>
      <c r="AH54" s="10">
        <f t="shared" si="44"/>
        <v>1.0553702504395532</v>
      </c>
    </row>
    <row r="55" spans="1:34" x14ac:dyDescent="0.25">
      <c r="A55" s="12">
        <v>43739</v>
      </c>
      <c r="B55" s="13">
        <v>153491.43993684879</v>
      </c>
      <c r="C55" s="13">
        <v>123378.50048134259</v>
      </c>
      <c r="D55" s="11">
        <v>1.244069585365563</v>
      </c>
      <c r="E55" s="11">
        <f t="shared" si="25"/>
        <v>0.90445919987269718</v>
      </c>
      <c r="F55" s="11">
        <f t="shared" si="26"/>
        <v>-4.3611019373322152E-2</v>
      </c>
      <c r="G55" s="11">
        <f t="shared" si="27"/>
        <v>0.24704388732676968</v>
      </c>
      <c r="H55" s="11">
        <f t="shared" si="28"/>
        <v>-1.4846702606353773E-2</v>
      </c>
      <c r="I55" s="11">
        <f t="shared" si="29"/>
        <v>2.9067483622262557E-3</v>
      </c>
      <c r="J55" s="11">
        <f t="shared" si="45"/>
        <v>1.6202098858343275</v>
      </c>
      <c r="K55" s="11">
        <f t="shared" si="30"/>
        <v>1</v>
      </c>
      <c r="L55" s="11">
        <f t="shared" si="31"/>
        <v>0</v>
      </c>
      <c r="M55" s="11">
        <f t="shared" si="32"/>
        <v>0</v>
      </c>
      <c r="N55" s="11">
        <f t="shared" si="33"/>
        <v>0</v>
      </c>
      <c r="O55" s="11"/>
      <c r="P55" s="11">
        <f t="shared" si="34"/>
        <v>0.75295611267323026</v>
      </c>
      <c r="Q55" s="11">
        <f t="shared" si="34"/>
        <v>1</v>
      </c>
      <c r="R55" s="12">
        <v>43739</v>
      </c>
      <c r="S55" s="11">
        <v>467820.99809899996</v>
      </c>
      <c r="T55" s="11">
        <v>460050.52268594329</v>
      </c>
      <c r="U55" s="11">
        <v>1.0168904827402212</v>
      </c>
      <c r="V55" s="11">
        <f t="shared" si="35"/>
        <v>0.95079999999999987</v>
      </c>
      <c r="W55" s="11">
        <f t="shared" si="46"/>
        <v>-2.19108269438574E-2</v>
      </c>
      <c r="X55" s="11">
        <f t="shared" si="36"/>
        <v>0.75295611267323026</v>
      </c>
      <c r="Y55" s="11">
        <f t="shared" si="37"/>
        <v>-1.8013433977360646E-2</v>
      </c>
      <c r="Z55" s="11">
        <f t="shared" si="38"/>
        <v>1.8456380015018741E-2</v>
      </c>
      <c r="AA55" s="11">
        <f t="shared" si="39"/>
        <v>0.10686626938407583</v>
      </c>
      <c r="AB55" s="11">
        <f t="shared" si="47"/>
        <v>0.95079999999999987</v>
      </c>
      <c r="AC55" s="11">
        <f t="shared" si="40"/>
        <v>0.75295611267323026</v>
      </c>
      <c r="AD55" s="11">
        <f t="shared" si="41"/>
        <v>1</v>
      </c>
      <c r="AE55" s="11">
        <f t="shared" si="42"/>
        <v>0.95079999999999987</v>
      </c>
      <c r="AF55" s="11"/>
      <c r="AG55" s="11">
        <f t="shared" si="43"/>
        <v>0.95079999999999987</v>
      </c>
      <c r="AH55" s="10">
        <f t="shared" si="44"/>
        <v>1.1099813319726055</v>
      </c>
    </row>
    <row r="57" spans="1:34" x14ac:dyDescent="0.25">
      <c r="B57" t="s">
        <v>41</v>
      </c>
    </row>
    <row r="58" spans="1:34" x14ac:dyDescent="0.25">
      <c r="B58" t="s">
        <v>9</v>
      </c>
      <c r="C58" t="s">
        <v>37</v>
      </c>
    </row>
    <row r="59" spans="1:34" x14ac:dyDescent="0.25">
      <c r="A59" t="s">
        <v>8</v>
      </c>
    </row>
    <row r="60" spans="1:34" x14ac:dyDescent="0.25">
      <c r="A60" s="1">
        <v>43101</v>
      </c>
      <c r="B60" s="2">
        <f>B34+S34</f>
        <v>206846.2984827022</v>
      </c>
      <c r="C60">
        <f>(AH7*AH34)^0.5</f>
        <v>1</v>
      </c>
    </row>
    <row r="61" spans="1:34" x14ac:dyDescent="0.25">
      <c r="A61" s="1">
        <v>43132</v>
      </c>
      <c r="B61" s="2">
        <f t="shared" ref="B61:B81" si="48">B35+S35</f>
        <v>209367.55515752319</v>
      </c>
      <c r="C61">
        <f t="shared" ref="C61:C81" si="49">(AH8*AH35)^0.5</f>
        <v>0.90783176427464907</v>
      </c>
    </row>
    <row r="62" spans="1:34" x14ac:dyDescent="0.25">
      <c r="A62" s="1">
        <v>43160</v>
      </c>
      <c r="B62" s="2">
        <f t="shared" si="48"/>
        <v>222070.62316841155</v>
      </c>
      <c r="C62">
        <f t="shared" si="49"/>
        <v>0.94539235285372458</v>
      </c>
    </row>
    <row r="63" spans="1:34" x14ac:dyDescent="0.25">
      <c r="A63" s="1">
        <v>43191</v>
      </c>
      <c r="B63" s="2">
        <f t="shared" si="48"/>
        <v>221689.53538003686</v>
      </c>
      <c r="C63">
        <f t="shared" si="49"/>
        <v>0.8907164893105306</v>
      </c>
    </row>
    <row r="64" spans="1:34" x14ac:dyDescent="0.25">
      <c r="A64" s="1">
        <v>43221</v>
      </c>
      <c r="B64" s="2">
        <f t="shared" si="48"/>
        <v>233974.79377028649</v>
      </c>
      <c r="C64">
        <f t="shared" si="49"/>
        <v>0.91588128502339017</v>
      </c>
    </row>
    <row r="65" spans="1:3" x14ac:dyDescent="0.25">
      <c r="A65" s="1">
        <v>43252</v>
      </c>
      <c r="B65" s="2">
        <f t="shared" si="48"/>
        <v>255027.98362435075</v>
      </c>
      <c r="C65">
        <f t="shared" si="49"/>
        <v>0.92724236277467098</v>
      </c>
    </row>
    <row r="66" spans="1:3" x14ac:dyDescent="0.25">
      <c r="A66" s="1">
        <v>43282</v>
      </c>
      <c r="B66" s="2">
        <f t="shared" si="48"/>
        <v>253090.6629096276</v>
      </c>
      <c r="C66">
        <f t="shared" si="49"/>
        <v>0.87904880478490688</v>
      </c>
    </row>
    <row r="67" spans="1:3" x14ac:dyDescent="0.25">
      <c r="A67" s="1">
        <v>43313</v>
      </c>
      <c r="B67" s="2">
        <f t="shared" si="48"/>
        <v>359658.25455290952</v>
      </c>
      <c r="C67">
        <f t="shared" si="49"/>
        <v>0.88478828636503937</v>
      </c>
    </row>
    <row r="68" spans="1:3" x14ac:dyDescent="0.25">
      <c r="A68" s="1">
        <v>43344</v>
      </c>
      <c r="B68" s="2">
        <f t="shared" si="48"/>
        <v>326571.63090798049</v>
      </c>
      <c r="C68">
        <f t="shared" si="49"/>
        <v>0.98884595084879445</v>
      </c>
    </row>
    <row r="69" spans="1:3" x14ac:dyDescent="0.25">
      <c r="A69" s="1">
        <v>43374</v>
      </c>
      <c r="B69" s="2">
        <f t="shared" si="48"/>
        <v>346060.43226733338</v>
      </c>
      <c r="C69">
        <f t="shared" si="49"/>
        <v>0.98316778297066065</v>
      </c>
    </row>
    <row r="70" spans="1:3" x14ac:dyDescent="0.25">
      <c r="A70" s="1">
        <v>43405</v>
      </c>
      <c r="B70" s="2">
        <f t="shared" si="48"/>
        <v>370211.40294398722</v>
      </c>
      <c r="C70">
        <f t="shared" si="49"/>
        <v>0.97284258714446059</v>
      </c>
    </row>
    <row r="71" spans="1:3" x14ac:dyDescent="0.25">
      <c r="A71" s="1">
        <v>43435</v>
      </c>
      <c r="B71" s="2">
        <f t="shared" si="48"/>
        <v>432405.86416412587</v>
      </c>
      <c r="C71">
        <f t="shared" si="49"/>
        <v>0.99239148270288657</v>
      </c>
    </row>
    <row r="72" spans="1:3" x14ac:dyDescent="0.25">
      <c r="A72" s="1">
        <v>43466</v>
      </c>
      <c r="B72" s="2">
        <f t="shared" si="48"/>
        <v>461724.24261128681</v>
      </c>
      <c r="C72">
        <f t="shared" si="49"/>
        <v>1.0044395975132552</v>
      </c>
    </row>
    <row r="73" spans="1:3" x14ac:dyDescent="0.25">
      <c r="A73" s="1">
        <v>43497</v>
      </c>
      <c r="B73" s="2">
        <f t="shared" si="48"/>
        <v>467568.33542448556</v>
      </c>
      <c r="C73">
        <f t="shared" si="49"/>
        <v>0.95222301716072189</v>
      </c>
    </row>
    <row r="74" spans="1:3" x14ac:dyDescent="0.25">
      <c r="A74" s="1">
        <v>43525</v>
      </c>
      <c r="B74" s="2">
        <f t="shared" si="48"/>
        <v>442544.8535917608</v>
      </c>
      <c r="C74">
        <f t="shared" si="49"/>
        <v>0.86277249705661296</v>
      </c>
    </row>
    <row r="75" spans="1:3" x14ac:dyDescent="0.25">
      <c r="A75" s="1">
        <v>43556</v>
      </c>
      <c r="B75" s="2">
        <f t="shared" si="48"/>
        <v>449681.33984425967</v>
      </c>
      <c r="C75">
        <f t="shared" si="49"/>
        <v>0.83733502658445647</v>
      </c>
    </row>
    <row r="76" spans="1:3" x14ac:dyDescent="0.25">
      <c r="A76" s="1">
        <v>43586</v>
      </c>
      <c r="B76" s="2">
        <f t="shared" si="48"/>
        <v>490142.40173234238</v>
      </c>
      <c r="C76">
        <f t="shared" si="49"/>
        <v>0.86226836294989273</v>
      </c>
    </row>
    <row r="77" spans="1:3" x14ac:dyDescent="0.25">
      <c r="A77" s="1">
        <v>43617</v>
      </c>
      <c r="B77" s="2">
        <f t="shared" si="48"/>
        <v>526337.55512370134</v>
      </c>
      <c r="C77">
        <f t="shared" si="49"/>
        <v>0.89574453232368223</v>
      </c>
    </row>
    <row r="78" spans="1:3" x14ac:dyDescent="0.25">
      <c r="A78" s="1">
        <v>43647</v>
      </c>
      <c r="B78" s="2">
        <f t="shared" si="48"/>
        <v>548571.51601449645</v>
      </c>
      <c r="C78">
        <f t="shared" si="49"/>
        <v>0.88919956431273683</v>
      </c>
    </row>
    <row r="79" spans="1:3" x14ac:dyDescent="0.25">
      <c r="A79" s="1">
        <v>43678</v>
      </c>
      <c r="B79" s="2">
        <f t="shared" si="48"/>
        <v>555727.97021493129</v>
      </c>
      <c r="C79">
        <f t="shared" si="49"/>
        <v>0.91012654920016811</v>
      </c>
    </row>
    <row r="80" spans="1:3" x14ac:dyDescent="0.25">
      <c r="A80" s="1">
        <v>43709</v>
      </c>
      <c r="B80" s="2">
        <f t="shared" si="48"/>
        <v>534701.10210115602</v>
      </c>
      <c r="C80">
        <f t="shared" si="49"/>
        <v>1.0378624532988749</v>
      </c>
    </row>
    <row r="81" spans="1:3" x14ac:dyDescent="0.25">
      <c r="A81" s="1">
        <v>43739</v>
      </c>
      <c r="B81" s="2">
        <f t="shared" si="48"/>
        <v>621312.43803584878</v>
      </c>
      <c r="C81">
        <f t="shared" si="49"/>
        <v>1.0915675781435372</v>
      </c>
    </row>
    <row r="85" spans="1:3" x14ac:dyDescent="0.25">
      <c r="C85" s="2"/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opLeftCell="A25" zoomScale="80" zoomScaleNormal="80" workbookViewId="0">
      <selection activeCell="C60" sqref="C60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43</v>
      </c>
    </row>
    <row r="2" spans="1:34" s="3" customFormat="1" x14ac:dyDescent="0.25">
      <c r="B2" s="3" t="s">
        <v>13</v>
      </c>
    </row>
    <row r="3" spans="1:34" s="3" customFormat="1" x14ac:dyDescent="0.25">
      <c r="B3" s="3" t="s">
        <v>14</v>
      </c>
      <c r="T3" s="3" t="s">
        <v>15</v>
      </c>
    </row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22</v>
      </c>
      <c r="G6" t="s">
        <v>19</v>
      </c>
      <c r="H6" t="s">
        <v>20</v>
      </c>
      <c r="I6" t="s">
        <v>21</v>
      </c>
      <c r="J6" t="s">
        <v>23</v>
      </c>
      <c r="K6" t="s">
        <v>24</v>
      </c>
      <c r="L6" t="s">
        <v>27</v>
      </c>
      <c r="M6" t="s">
        <v>25</v>
      </c>
      <c r="N6" t="s">
        <v>30</v>
      </c>
      <c r="P6" t="s">
        <v>26</v>
      </c>
      <c r="Q6" t="s">
        <v>28</v>
      </c>
      <c r="R6" t="s">
        <v>8</v>
      </c>
      <c r="S6" t="s">
        <v>9</v>
      </c>
      <c r="T6" t="s">
        <v>10</v>
      </c>
      <c r="U6" t="s">
        <v>11</v>
      </c>
      <c r="V6" t="s">
        <v>18</v>
      </c>
      <c r="W6" t="s">
        <v>22</v>
      </c>
      <c r="X6" t="s">
        <v>19</v>
      </c>
      <c r="Y6" t="s">
        <v>20</v>
      </c>
      <c r="Z6" t="s">
        <v>21</v>
      </c>
      <c r="AA6" t="s">
        <v>23</v>
      </c>
      <c r="AB6" t="s">
        <v>24</v>
      </c>
      <c r="AC6" t="s">
        <v>27</v>
      </c>
      <c r="AD6" t="s">
        <v>25</v>
      </c>
      <c r="AE6" t="s">
        <v>30</v>
      </c>
      <c r="AG6" t="s">
        <v>31</v>
      </c>
      <c r="AH6" s="9" t="s">
        <v>32</v>
      </c>
    </row>
    <row r="7" spans="1:34" x14ac:dyDescent="0.25">
      <c r="A7" s="1">
        <v>43101</v>
      </c>
      <c r="B7" s="2">
        <v>171091.6241956515</v>
      </c>
      <c r="C7" s="2">
        <f>B7/D7</f>
        <v>197132.877285</v>
      </c>
      <c r="D7">
        <v>0.8679</v>
      </c>
      <c r="H7">
        <f>QUARTILE($F$8:$F$28,1)</f>
        <v>-3.8134482015344806E-3</v>
      </c>
      <c r="I7">
        <f>QUARTILE($F$8:$F$28,3)</f>
        <v>1.3945219230304774E-2</v>
      </c>
      <c r="R7" s="1">
        <v>43101</v>
      </c>
      <c r="S7">
        <f>T7*U7</f>
        <v>33595.220271998696</v>
      </c>
      <c r="T7">
        <v>39989.549186999997</v>
      </c>
      <c r="U7">
        <v>0.84009999999999996</v>
      </c>
      <c r="Y7">
        <f>QUARTILE($W$8:$W$28,1)</f>
        <v>-1.2630267314862531E-2</v>
      </c>
      <c r="Z7">
        <f>QUARTILE($W$8:$W$28,3)</f>
        <v>1.5941680538539879E-2</v>
      </c>
      <c r="AH7" s="9">
        <v>1</v>
      </c>
    </row>
    <row r="8" spans="1:34" x14ac:dyDescent="0.25">
      <c r="A8" s="1">
        <v>43132</v>
      </c>
      <c r="B8" s="2">
        <v>181641.96301951419</v>
      </c>
      <c r="C8" s="2">
        <f t="shared" ref="C8:C28" si="0">B8/D8</f>
        <v>220948.74470199997</v>
      </c>
      <c r="D8">
        <v>0.82210000000000005</v>
      </c>
      <c r="E8">
        <f>D8/D7</f>
        <v>0.94722894342666208</v>
      </c>
      <c r="F8">
        <f>LOG(E8)</f>
        <v>-2.3545040162496849E-2</v>
      </c>
      <c r="G8">
        <f>B7/(B7+S7)</f>
        <v>0.83587015394480679</v>
      </c>
      <c r="H8">
        <f t="shared" ref="H8:H28" si="1">QUARTILE($F$8:$F$28,1)</f>
        <v>-3.8134482015344806E-3</v>
      </c>
      <c r="I8">
        <f t="shared" ref="I8:I28" si="2">QUARTILE($F$8:$F$28,3)</f>
        <v>1.3945219230304774E-2</v>
      </c>
      <c r="J8">
        <f>IF(F8&lt;H8, (H8-F8)/(I8-H8), IF(F8&gt;I8, (F8-I8)/(I8-H8), 0))</f>
        <v>1.1110964286422689</v>
      </c>
      <c r="K8">
        <f>IF(J8&gt;1.5,1,E8)</f>
        <v>0.94722894342666208</v>
      </c>
      <c r="L8">
        <f>IF(J8&gt;1.5,0,G8)</f>
        <v>0.83587015394480679</v>
      </c>
      <c r="M8">
        <f>L8/P8</f>
        <v>0.83587015394480679</v>
      </c>
      <c r="N8">
        <f>M8*K8</f>
        <v>0.79176040276302073</v>
      </c>
      <c r="P8">
        <f>L8+AC8</f>
        <v>1</v>
      </c>
      <c r="Q8">
        <f>M8+AD8</f>
        <v>1</v>
      </c>
      <c r="R8" s="1">
        <v>43132</v>
      </c>
      <c r="S8">
        <f t="shared" ref="S8:S28" si="3">T8*U8</f>
        <v>40498.467788757</v>
      </c>
      <c r="T8">
        <v>51328.856512999999</v>
      </c>
      <c r="U8">
        <v>0.78900000000000003</v>
      </c>
      <c r="V8">
        <f>U8/U7</f>
        <v>0.93917390786811106</v>
      </c>
      <c r="W8">
        <f>LOG(V8)</f>
        <v>-2.7253981499258048E-2</v>
      </c>
      <c r="X8">
        <f>S7/(B7+S7)</f>
        <v>0.16412984605519318</v>
      </c>
      <c r="Y8">
        <f t="shared" ref="Y8:Y28" si="4">QUARTILE($W$8:$W$28,1)</f>
        <v>-1.2630267314862531E-2</v>
      </c>
      <c r="Z8">
        <f t="shared" ref="Z8:Z28" si="5">QUARTILE($W$8:$W$28,3)</f>
        <v>1.5941680538539879E-2</v>
      </c>
      <c r="AA8">
        <f>IF(W8&lt;Y8, (Y8-W8)/(Z8-Y8), IF(W8&gt;Z8, (W8-Z8)/(Z8-Y8), 0))</f>
        <v>0.51182069417973175</v>
      </c>
      <c r="AB8">
        <f>IF(AA8&gt;1.5,1,V8)</f>
        <v>0.93917390786811106</v>
      </c>
      <c r="AC8">
        <f>IF(AA8&gt;1.5,0,X8)</f>
        <v>0.16412984605519318</v>
      </c>
      <c r="AD8">
        <f>AC8/P8</f>
        <v>0.16412984605519318</v>
      </c>
      <c r="AE8">
        <f>AD8*AB8</f>
        <v>0.15414646891744724</v>
      </c>
      <c r="AG8">
        <f>AE8+N8</f>
        <v>0.94590687168046794</v>
      </c>
      <c r="AH8" s="9">
        <f>AH7*AG8</f>
        <v>0.94590687168046794</v>
      </c>
    </row>
    <row r="9" spans="1:34" x14ac:dyDescent="0.25">
      <c r="A9" s="1">
        <v>43160</v>
      </c>
      <c r="B9" s="2">
        <v>205666.91274038161</v>
      </c>
      <c r="C9" s="2">
        <f t="shared" si="0"/>
        <v>250111.775192</v>
      </c>
      <c r="D9">
        <v>0.82230000000000003</v>
      </c>
      <c r="E9">
        <f t="shared" ref="E9:E28" si="6">D9/D8</f>
        <v>1.0002432794063982</v>
      </c>
      <c r="F9">
        <f t="shared" ref="F9:F28" si="7">LOG(E9)</f>
        <v>1.0564205401232698E-4</v>
      </c>
      <c r="G9">
        <f t="shared" ref="G9:G28" si="8">B8/(B8+S8)</f>
        <v>0.8176897936075801</v>
      </c>
      <c r="H9">
        <f t="shared" si="1"/>
        <v>-3.8134482015344806E-3</v>
      </c>
      <c r="I9">
        <f t="shared" si="2"/>
        <v>1.3945219230304774E-2</v>
      </c>
      <c r="J9">
        <f t="shared" ref="J9:J28" si="9">IF(F9&lt;H9, (H9-F9)/(I9-H9), IF(F9&gt;I9, (F9-I9)/(I9-H9), 0))</f>
        <v>0</v>
      </c>
      <c r="K9">
        <f t="shared" ref="K9:K28" si="10">IF(J9&gt;1.5,1,E9)</f>
        <v>1.0002432794063982</v>
      </c>
      <c r="L9">
        <f t="shared" ref="L9:L28" si="11">IF(J9&gt;1.5,0,G9)</f>
        <v>0.8176897936075801</v>
      </c>
      <c r="M9">
        <f t="shared" ref="M9:M28" si="12">L9/P9</f>
        <v>0.8176897936075801</v>
      </c>
      <c r="N9">
        <f t="shared" ref="N9:N28" si="13">M9*K9</f>
        <v>0.81788872069518681</v>
      </c>
      <c r="P9">
        <f t="shared" ref="P9:Q28" si="14">L9+AC9</f>
        <v>1</v>
      </c>
      <c r="Q9">
        <f t="shared" si="14"/>
        <v>1</v>
      </c>
      <c r="R9" s="1">
        <v>43160</v>
      </c>
      <c r="S9">
        <f t="shared" si="3"/>
        <v>47155.598994895503</v>
      </c>
      <c r="T9">
        <v>57612.216243000003</v>
      </c>
      <c r="U9">
        <v>0.81850000000000001</v>
      </c>
      <c r="V9">
        <f t="shared" ref="V9:V28" si="15">U9/U8</f>
        <v>1.0373891001267426</v>
      </c>
      <c r="W9">
        <f t="shared" ref="W9:W28" si="16">LOG(V9)</f>
        <v>1.5941680538539879E-2</v>
      </c>
      <c r="X9">
        <f t="shared" ref="X9:X28" si="17">S8/(B8+S8)</f>
        <v>0.18231020639241993</v>
      </c>
      <c r="Y9">
        <f t="shared" si="4"/>
        <v>-1.2630267314862531E-2</v>
      </c>
      <c r="Z9">
        <f t="shared" si="5"/>
        <v>1.5941680538539879E-2</v>
      </c>
      <c r="AA9">
        <f t="shared" ref="AA9:AA28" si="18">IF(W9&lt;Y9, (Y9-W9)/(Z9-Y9), IF(W9&gt;Z9, (W9-Z9)/(Z9-Y9), 0))</f>
        <v>0</v>
      </c>
      <c r="AB9">
        <f>IF(AA9&gt;1.5,1,V9)</f>
        <v>1.0373891001267426</v>
      </c>
      <c r="AC9">
        <f t="shared" ref="AC9:AC28" si="19">IF(AA9&gt;1.5,0,X9)</f>
        <v>0.18231020639241993</v>
      </c>
      <c r="AD9">
        <f t="shared" ref="AD9:AD28" si="20">AC9/P9</f>
        <v>0.18231020639241993</v>
      </c>
      <c r="AE9">
        <f t="shared" ref="AE9:AE28" si="21">AD9*AB9</f>
        <v>0.18912662095335322</v>
      </c>
      <c r="AG9">
        <f t="shared" ref="AG9:AG28" si="22">AE9+N9</f>
        <v>1.0070153416485401</v>
      </c>
      <c r="AH9" s="9">
        <f t="shared" ref="AH9:AH28" si="23">AH8*AG9</f>
        <v>0.95254273155300817</v>
      </c>
    </row>
    <row r="10" spans="1:34" x14ac:dyDescent="0.25">
      <c r="A10" s="1">
        <v>43191</v>
      </c>
      <c r="B10" s="2">
        <v>211315.39981785792</v>
      </c>
      <c r="C10" s="2">
        <f t="shared" si="0"/>
        <v>263255.76157700003</v>
      </c>
      <c r="D10">
        <v>0.80269999999999997</v>
      </c>
      <c r="E10">
        <f t="shared" si="6"/>
        <v>0.9761644168794843</v>
      </c>
      <c r="F10">
        <f t="shared" si="7"/>
        <v>-1.0477027282388078E-2</v>
      </c>
      <c r="G10">
        <f t="shared" si="8"/>
        <v>0.81348338535505604</v>
      </c>
      <c r="H10">
        <f t="shared" si="1"/>
        <v>-3.8134482015344806E-3</v>
      </c>
      <c r="I10">
        <f t="shared" si="2"/>
        <v>1.3945219230304774E-2</v>
      </c>
      <c r="J10">
        <f t="shared" si="9"/>
        <v>0.37522967905275167</v>
      </c>
      <c r="K10">
        <f t="shared" si="10"/>
        <v>0.9761644168794843</v>
      </c>
      <c r="L10">
        <f t="shared" si="11"/>
        <v>0.81348338535505604</v>
      </c>
      <c r="M10">
        <f t="shared" si="12"/>
        <v>0.81348338535505604</v>
      </c>
      <c r="N10">
        <f t="shared" si="13"/>
        <v>0.79409353450626707</v>
      </c>
      <c r="P10">
        <f t="shared" si="14"/>
        <v>1</v>
      </c>
      <c r="Q10">
        <f t="shared" si="14"/>
        <v>1</v>
      </c>
      <c r="R10" s="1">
        <v>43191</v>
      </c>
      <c r="S10">
        <f t="shared" si="3"/>
        <v>50663.236561228201</v>
      </c>
      <c r="T10">
        <v>63575.400377999998</v>
      </c>
      <c r="U10">
        <v>0.79690000000000005</v>
      </c>
      <c r="V10">
        <f t="shared" si="15"/>
        <v>0.97361026267562623</v>
      </c>
      <c r="W10">
        <f t="shared" si="16"/>
        <v>-1.1614856922708401E-2</v>
      </c>
      <c r="X10">
        <f t="shared" si="17"/>
        <v>0.18651661464494396</v>
      </c>
      <c r="Y10">
        <f t="shared" si="4"/>
        <v>-1.2630267314862531E-2</v>
      </c>
      <c r="Z10">
        <f t="shared" si="5"/>
        <v>1.5941680538539879E-2</v>
      </c>
      <c r="AA10">
        <f t="shared" si="18"/>
        <v>0</v>
      </c>
      <c r="AB10">
        <f t="shared" ref="AB10:AB28" si="24">IF(AA10&gt;1.5,1,V10)</f>
        <v>0.97361026267562623</v>
      </c>
      <c r="AC10">
        <f t="shared" si="19"/>
        <v>0.18651661464494396</v>
      </c>
      <c r="AD10">
        <f t="shared" si="20"/>
        <v>0.18651661464494396</v>
      </c>
      <c r="AE10">
        <f t="shared" si="21"/>
        <v>0.18159449017783244</v>
      </c>
      <c r="AG10">
        <f t="shared" si="22"/>
        <v>0.97568802468409954</v>
      </c>
      <c r="AH10" s="9">
        <f t="shared" si="23"/>
        <v>0.92938453617615102</v>
      </c>
    </row>
    <row r="11" spans="1:34" x14ac:dyDescent="0.25">
      <c r="A11" s="1">
        <v>43221</v>
      </c>
      <c r="B11" s="2">
        <v>183215.15428362999</v>
      </c>
      <c r="C11" s="2">
        <f t="shared" si="0"/>
        <v>238997.07055</v>
      </c>
      <c r="D11">
        <v>0.76659999999999995</v>
      </c>
      <c r="E11">
        <f t="shared" si="6"/>
        <v>0.95502678460196833</v>
      </c>
      <c r="F11">
        <f t="shared" si="7"/>
        <v>-1.9984448058439457E-2</v>
      </c>
      <c r="G11">
        <f t="shared" si="8"/>
        <v>0.80661309921501423</v>
      </c>
      <c r="H11">
        <f t="shared" si="1"/>
        <v>-3.8134482015344806E-3</v>
      </c>
      <c r="I11">
        <f t="shared" si="2"/>
        <v>1.3945219230304774E-2</v>
      </c>
      <c r="J11">
        <f t="shared" si="9"/>
        <v>0.91059759517272265</v>
      </c>
      <c r="K11">
        <f t="shared" si="10"/>
        <v>0.95502678460196833</v>
      </c>
      <c r="L11">
        <f t="shared" si="11"/>
        <v>0.80661309921501423</v>
      </c>
      <c r="M11">
        <f t="shared" si="12"/>
        <v>0.80661309921501423</v>
      </c>
      <c r="N11">
        <f t="shared" si="13"/>
        <v>0.77033711456114351</v>
      </c>
      <c r="P11">
        <f t="shared" si="14"/>
        <v>1</v>
      </c>
      <c r="Q11">
        <f t="shared" si="14"/>
        <v>1</v>
      </c>
      <c r="R11" s="1">
        <v>43221</v>
      </c>
      <c r="S11">
        <f t="shared" si="3"/>
        <v>48934.397885091304</v>
      </c>
      <c r="T11">
        <v>64891.125693000002</v>
      </c>
      <c r="U11">
        <v>0.75409999999999999</v>
      </c>
      <c r="V11">
        <f t="shared" si="15"/>
        <v>0.94629188103902617</v>
      </c>
      <c r="W11">
        <f t="shared" si="16"/>
        <v>-2.3974886037032087E-2</v>
      </c>
      <c r="X11">
        <f t="shared" si="17"/>
        <v>0.1933869007849858</v>
      </c>
      <c r="Y11">
        <f t="shared" si="4"/>
        <v>-1.2630267314862531E-2</v>
      </c>
      <c r="Z11">
        <f t="shared" si="5"/>
        <v>1.5941680538539879E-2</v>
      </c>
      <c r="AA11">
        <f t="shared" si="18"/>
        <v>0.39705443886348873</v>
      </c>
      <c r="AB11">
        <f t="shared" si="24"/>
        <v>0.94629188103902617</v>
      </c>
      <c r="AC11">
        <f t="shared" si="19"/>
        <v>0.1933869007849858</v>
      </c>
      <c r="AD11">
        <f t="shared" si="20"/>
        <v>0.1933869007849858</v>
      </c>
      <c r="AE11">
        <f t="shared" si="21"/>
        <v>0.18300045411213173</v>
      </c>
      <c r="AG11">
        <f t="shared" si="22"/>
        <v>0.95333756867327524</v>
      </c>
      <c r="AH11" s="9">
        <f t="shared" si="23"/>
        <v>0.88601719408071145</v>
      </c>
    </row>
    <row r="12" spans="1:34" x14ac:dyDescent="0.25">
      <c r="A12" s="1">
        <v>43252</v>
      </c>
      <c r="B12" s="2">
        <v>205768.46182022261</v>
      </c>
      <c r="C12" s="2">
        <f t="shared" si="0"/>
        <v>260763.47968600001</v>
      </c>
      <c r="D12">
        <v>0.78910000000000002</v>
      </c>
      <c r="E12">
        <f t="shared" si="6"/>
        <v>1.0293503782937647</v>
      </c>
      <c r="F12">
        <f t="shared" si="7"/>
        <v>1.2563228463761044E-2</v>
      </c>
      <c r="G12">
        <f t="shared" si="8"/>
        <v>0.78921174980545794</v>
      </c>
      <c r="H12">
        <f t="shared" si="1"/>
        <v>-3.8134482015344806E-3</v>
      </c>
      <c r="I12">
        <f t="shared" si="2"/>
        <v>1.3945219230304774E-2</v>
      </c>
      <c r="J12">
        <f t="shared" si="9"/>
        <v>0</v>
      </c>
      <c r="K12">
        <f t="shared" si="10"/>
        <v>1.0293503782937647</v>
      </c>
      <c r="L12">
        <f t="shared" si="11"/>
        <v>0.78921174980545794</v>
      </c>
      <c r="M12">
        <f t="shared" si="12"/>
        <v>0.78921174980545794</v>
      </c>
      <c r="N12">
        <f t="shared" si="13"/>
        <v>0.81237541321613216</v>
      </c>
      <c r="P12">
        <f t="shared" si="14"/>
        <v>1</v>
      </c>
      <c r="Q12">
        <f t="shared" si="14"/>
        <v>1</v>
      </c>
      <c r="R12" s="1">
        <v>43252</v>
      </c>
      <c r="S12">
        <f t="shared" si="3"/>
        <v>55660.196387690994</v>
      </c>
      <c r="T12">
        <v>72616.042254</v>
      </c>
      <c r="U12">
        <v>0.76649999999999996</v>
      </c>
      <c r="V12">
        <f t="shared" si="15"/>
        <v>1.0164434425142554</v>
      </c>
      <c r="W12">
        <f t="shared" si="16"/>
        <v>7.0832184021742458E-3</v>
      </c>
      <c r="X12">
        <f t="shared" si="17"/>
        <v>0.210788250194542</v>
      </c>
      <c r="Y12">
        <f t="shared" si="4"/>
        <v>-1.2630267314862531E-2</v>
      </c>
      <c r="Z12">
        <f t="shared" si="5"/>
        <v>1.5941680538539879E-2</v>
      </c>
      <c r="AA12">
        <f t="shared" si="18"/>
        <v>0</v>
      </c>
      <c r="AB12">
        <f t="shared" si="24"/>
        <v>1.0164434425142554</v>
      </c>
      <c r="AC12">
        <f t="shared" si="19"/>
        <v>0.210788250194542</v>
      </c>
      <c r="AD12">
        <f t="shared" si="20"/>
        <v>0.210788250194542</v>
      </c>
      <c r="AE12">
        <f t="shared" si="21"/>
        <v>0.21425433466929644</v>
      </c>
      <c r="AG12">
        <f t="shared" si="22"/>
        <v>1.0266297478854285</v>
      </c>
      <c r="AH12" s="9">
        <f t="shared" si="23"/>
        <v>0.90961160858123558</v>
      </c>
    </row>
    <row r="13" spans="1:34" x14ac:dyDescent="0.25">
      <c r="A13" s="1">
        <v>43282</v>
      </c>
      <c r="B13" s="2">
        <v>213370.8375325716</v>
      </c>
      <c r="C13" s="2">
        <f t="shared" si="0"/>
        <v>265783.30534700002</v>
      </c>
      <c r="D13">
        <v>0.80279999999999996</v>
      </c>
      <c r="E13">
        <f t="shared" si="6"/>
        <v>1.0173615511342033</v>
      </c>
      <c r="F13">
        <f t="shared" si="7"/>
        <v>7.4753204333535125E-3</v>
      </c>
      <c r="G13">
        <f t="shared" si="8"/>
        <v>0.78709221563833076</v>
      </c>
      <c r="H13">
        <f t="shared" si="1"/>
        <v>-3.8134482015344806E-3</v>
      </c>
      <c r="I13">
        <f t="shared" si="2"/>
        <v>1.3945219230304774E-2</v>
      </c>
      <c r="J13">
        <f t="shared" si="9"/>
        <v>0</v>
      </c>
      <c r="K13">
        <f t="shared" si="10"/>
        <v>1.0173615511342033</v>
      </c>
      <c r="L13">
        <f t="shared" si="11"/>
        <v>0.78709221563833076</v>
      </c>
      <c r="M13">
        <f t="shared" si="12"/>
        <v>0.78709221563833076</v>
      </c>
      <c r="N13">
        <f t="shared" si="13"/>
        <v>0.800757357387469</v>
      </c>
      <c r="P13">
        <f t="shared" si="14"/>
        <v>1</v>
      </c>
      <c r="Q13">
        <f t="shared" si="14"/>
        <v>1</v>
      </c>
      <c r="R13" s="1">
        <v>43282</v>
      </c>
      <c r="S13">
        <f t="shared" si="3"/>
        <v>57729.720398360405</v>
      </c>
      <c r="T13">
        <v>79583.292526000005</v>
      </c>
      <c r="U13">
        <v>0.72540000000000004</v>
      </c>
      <c r="V13">
        <f t="shared" si="15"/>
        <v>0.94637964774951089</v>
      </c>
      <c r="W13">
        <f t="shared" si="16"/>
        <v>-2.3934607945978396E-2</v>
      </c>
      <c r="X13">
        <f t="shared" si="17"/>
        <v>0.21290778436166921</v>
      </c>
      <c r="Y13">
        <f t="shared" si="4"/>
        <v>-1.2630267314862531E-2</v>
      </c>
      <c r="Z13">
        <f t="shared" si="5"/>
        <v>1.5941680538539879E-2</v>
      </c>
      <c r="AA13">
        <f t="shared" si="18"/>
        <v>0.39564473129786004</v>
      </c>
      <c r="AB13">
        <f t="shared" si="24"/>
        <v>0.94637964774951089</v>
      </c>
      <c r="AC13">
        <f t="shared" si="19"/>
        <v>0.21290778436166921</v>
      </c>
      <c r="AD13">
        <f t="shared" si="20"/>
        <v>0.21290778436166921</v>
      </c>
      <c r="AE13">
        <f t="shared" si="21"/>
        <v>0.20149159396732533</v>
      </c>
      <c r="AG13">
        <f t="shared" si="22"/>
        <v>1.0022489513547943</v>
      </c>
      <c r="AH13" s="9">
        <f t="shared" si="23"/>
        <v>0.91165728084069098</v>
      </c>
    </row>
    <row r="14" spans="1:34" x14ac:dyDescent="0.25">
      <c r="A14" s="1">
        <v>43313</v>
      </c>
      <c r="B14" s="2">
        <v>204076.130289333</v>
      </c>
      <c r="C14" s="2">
        <f t="shared" si="0"/>
        <v>256441.48063500001</v>
      </c>
      <c r="D14">
        <v>0.79579999999999995</v>
      </c>
      <c r="E14">
        <f t="shared" si="6"/>
        <v>0.99128051818634777</v>
      </c>
      <c r="F14">
        <f t="shared" si="7"/>
        <v>-3.8034290050784555E-3</v>
      </c>
      <c r="G14">
        <f t="shared" si="8"/>
        <v>0.78705421767125927</v>
      </c>
      <c r="H14">
        <f t="shared" si="1"/>
        <v>-3.8134482015344806E-3</v>
      </c>
      <c r="I14">
        <f t="shared" si="2"/>
        <v>1.3945219230304774E-2</v>
      </c>
      <c r="J14">
        <f t="shared" si="9"/>
        <v>0</v>
      </c>
      <c r="K14">
        <f t="shared" si="10"/>
        <v>0.99128051818634777</v>
      </c>
      <c r="L14">
        <f t="shared" si="11"/>
        <v>0.78705421767125927</v>
      </c>
      <c r="M14">
        <f t="shared" si="12"/>
        <v>0.78705421767125927</v>
      </c>
      <c r="N14">
        <f t="shared" si="13"/>
        <v>0.7801915127339164</v>
      </c>
      <c r="P14">
        <f t="shared" si="14"/>
        <v>1</v>
      </c>
      <c r="Q14">
        <f t="shared" si="14"/>
        <v>1</v>
      </c>
      <c r="R14" s="1">
        <v>43313</v>
      </c>
      <c r="S14">
        <f t="shared" si="3"/>
        <v>60378.086113222496</v>
      </c>
      <c r="T14">
        <v>78874.051095000003</v>
      </c>
      <c r="U14" s="5">
        <v>0.76549999999999996</v>
      </c>
      <c r="V14">
        <f t="shared" si="15"/>
        <v>1.0552798456024262</v>
      </c>
      <c r="W14">
        <f t="shared" si="16"/>
        <v>2.3367643789864279E-2</v>
      </c>
      <c r="X14">
        <f t="shared" si="17"/>
        <v>0.21294578232874067</v>
      </c>
      <c r="Y14">
        <f t="shared" si="4"/>
        <v>-1.2630267314862531E-2</v>
      </c>
      <c r="Z14">
        <f t="shared" si="5"/>
        <v>1.5941680538539879E-2</v>
      </c>
      <c r="AA14" s="5">
        <f t="shared" si="18"/>
        <v>0.25990399007535986</v>
      </c>
      <c r="AB14" s="8">
        <f t="shared" si="24"/>
        <v>1.0552798456024262</v>
      </c>
      <c r="AC14" s="8">
        <f t="shared" si="19"/>
        <v>0.21294578232874067</v>
      </c>
      <c r="AD14">
        <f t="shared" si="20"/>
        <v>0.21294578232874067</v>
      </c>
      <c r="AE14">
        <f t="shared" si="21"/>
        <v>0.2247173922975613</v>
      </c>
      <c r="AG14">
        <f t="shared" si="22"/>
        <v>1.0049089050314777</v>
      </c>
      <c r="AH14" s="9">
        <f t="shared" si="23"/>
        <v>0.91613251985359312</v>
      </c>
    </row>
    <row r="15" spans="1:34" x14ac:dyDescent="0.25">
      <c r="A15" s="1">
        <v>43344</v>
      </c>
      <c r="B15" s="2">
        <v>218823.75353854889</v>
      </c>
      <c r="C15" s="2">
        <f t="shared" si="0"/>
        <v>264951.87497100001</v>
      </c>
      <c r="D15">
        <v>0.82589999999999997</v>
      </c>
      <c r="E15">
        <f t="shared" si="6"/>
        <v>1.0378235737622519</v>
      </c>
      <c r="F15">
        <f t="shared" si="7"/>
        <v>1.6123531302623225E-2</v>
      </c>
      <c r="G15">
        <f t="shared" si="8"/>
        <v>0.77168794306038135</v>
      </c>
      <c r="H15">
        <f t="shared" si="1"/>
        <v>-3.8134482015344806E-3</v>
      </c>
      <c r="I15">
        <f t="shared" si="2"/>
        <v>1.3945219230304774E-2</v>
      </c>
      <c r="J15">
        <f t="shared" si="9"/>
        <v>0.12266191034204446</v>
      </c>
      <c r="K15">
        <f t="shared" si="10"/>
        <v>1.0378235737622519</v>
      </c>
      <c r="L15">
        <f t="shared" si="11"/>
        <v>0.77168794306038135</v>
      </c>
      <c r="M15">
        <f t="shared" si="12"/>
        <v>0.77168794306038135</v>
      </c>
      <c r="N15">
        <f t="shared" si="13"/>
        <v>0.80087593889616615</v>
      </c>
      <c r="P15">
        <f t="shared" si="14"/>
        <v>1</v>
      </c>
      <c r="Q15">
        <f t="shared" si="14"/>
        <v>1</v>
      </c>
      <c r="R15" s="1">
        <v>43344</v>
      </c>
      <c r="S15">
        <f t="shared" si="3"/>
        <v>71277.525254733293</v>
      </c>
      <c r="T15">
        <v>83141.870121</v>
      </c>
      <c r="U15">
        <v>0.85729999999999995</v>
      </c>
      <c r="V15">
        <f t="shared" si="15"/>
        <v>1.1199216198563031</v>
      </c>
      <c r="W15">
        <f t="shared" si="16"/>
        <v>4.9187628692454466E-2</v>
      </c>
      <c r="X15">
        <f t="shared" si="17"/>
        <v>0.22831205693961873</v>
      </c>
      <c r="Y15">
        <f t="shared" si="4"/>
        <v>-1.2630267314862531E-2</v>
      </c>
      <c r="Z15">
        <f t="shared" si="5"/>
        <v>1.5941680538539879E-2</v>
      </c>
      <c r="AA15" s="5">
        <f t="shared" si="18"/>
        <v>1.1635870373449384</v>
      </c>
      <c r="AB15" s="8">
        <f t="shared" si="24"/>
        <v>1.1199216198563031</v>
      </c>
      <c r="AC15" s="8">
        <f t="shared" si="19"/>
        <v>0.22831205693961873</v>
      </c>
      <c r="AD15">
        <f t="shared" si="20"/>
        <v>0.22831205693961873</v>
      </c>
      <c r="AE15">
        <f t="shared" si="21"/>
        <v>0.2556916086405423</v>
      </c>
      <c r="AG15">
        <f t="shared" si="22"/>
        <v>1.0565675475367085</v>
      </c>
      <c r="AH15" s="9">
        <f t="shared" si="23"/>
        <v>0.96795588972033575</v>
      </c>
    </row>
    <row r="16" spans="1:34" x14ac:dyDescent="0.25">
      <c r="A16" s="1">
        <v>43374</v>
      </c>
      <c r="B16" s="2">
        <v>223787.12457038395</v>
      </c>
      <c r="C16" s="2">
        <f t="shared" si="0"/>
        <v>268329.88557599997</v>
      </c>
      <c r="D16">
        <v>0.83399999999999996</v>
      </c>
      <c r="E16">
        <f t="shared" si="6"/>
        <v>1.0098074827460952</v>
      </c>
      <c r="F16">
        <f t="shared" si="7"/>
        <v>4.2385845247460419E-3</v>
      </c>
      <c r="G16">
        <f t="shared" si="8"/>
        <v>0.75430123730849319</v>
      </c>
      <c r="H16">
        <f t="shared" si="1"/>
        <v>-3.8134482015344806E-3</v>
      </c>
      <c r="I16">
        <f t="shared" si="2"/>
        <v>1.3945219230304774E-2</v>
      </c>
      <c r="J16">
        <f t="shared" si="9"/>
        <v>0</v>
      </c>
      <c r="K16">
        <f t="shared" si="10"/>
        <v>1.0098074827460952</v>
      </c>
      <c r="L16">
        <f t="shared" si="11"/>
        <v>0.75430123730849319</v>
      </c>
      <c r="M16">
        <f t="shared" si="12"/>
        <v>0.75430123730849319</v>
      </c>
      <c r="N16">
        <f t="shared" si="13"/>
        <v>0.76169903367875447</v>
      </c>
      <c r="P16">
        <f t="shared" si="14"/>
        <v>1</v>
      </c>
      <c r="Q16">
        <f t="shared" si="14"/>
        <v>1</v>
      </c>
      <c r="R16" s="1">
        <v>43374</v>
      </c>
      <c r="S16">
        <f t="shared" si="3"/>
        <v>75052.475766987889</v>
      </c>
      <c r="T16">
        <v>90304.988289000001</v>
      </c>
      <c r="U16">
        <v>0.83109999999999995</v>
      </c>
      <c r="V16">
        <f t="shared" si="15"/>
        <v>0.96943893619503085</v>
      </c>
      <c r="W16">
        <f t="shared" si="16"/>
        <v>-1.3479541416370106E-2</v>
      </c>
      <c r="X16">
        <f t="shared" si="17"/>
        <v>0.24569876269150681</v>
      </c>
      <c r="Y16">
        <f t="shared" si="4"/>
        <v>-1.2630267314862531E-2</v>
      </c>
      <c r="Z16">
        <f t="shared" si="5"/>
        <v>1.5941680538539879E-2</v>
      </c>
      <c r="AA16">
        <f t="shared" si="18"/>
        <v>2.9724053321987357E-2</v>
      </c>
      <c r="AB16">
        <f t="shared" si="24"/>
        <v>0.96943893619503085</v>
      </c>
      <c r="AC16">
        <f t="shared" si="19"/>
        <v>0.24569876269150681</v>
      </c>
      <c r="AD16">
        <f t="shared" si="20"/>
        <v>0.24569876269150681</v>
      </c>
      <c r="AE16">
        <f t="shared" si="21"/>
        <v>0.23818994712808969</v>
      </c>
      <c r="AG16">
        <f t="shared" si="22"/>
        <v>0.99988898080684419</v>
      </c>
      <c r="AH16" s="9">
        <f t="shared" si="23"/>
        <v>0.96784842803844862</v>
      </c>
    </row>
    <row r="17" spans="1:34" x14ac:dyDescent="0.25">
      <c r="A17" s="1">
        <v>43405</v>
      </c>
      <c r="B17" s="2">
        <v>215781.01232871303</v>
      </c>
      <c r="C17" s="2">
        <f t="shared" si="0"/>
        <v>272107.20344100002</v>
      </c>
      <c r="D17">
        <v>0.79300000000000004</v>
      </c>
      <c r="E17">
        <f t="shared" si="6"/>
        <v>0.95083932853717035</v>
      </c>
      <c r="F17">
        <f t="shared" si="7"/>
        <v>-2.1892863320134872E-2</v>
      </c>
      <c r="G17">
        <f t="shared" si="8"/>
        <v>0.74885364696560242</v>
      </c>
      <c r="H17">
        <f t="shared" si="1"/>
        <v>-3.8134482015344806E-3</v>
      </c>
      <c r="I17">
        <f t="shared" si="2"/>
        <v>1.3945219230304774E-2</v>
      </c>
      <c r="J17">
        <f t="shared" si="9"/>
        <v>1.0180614726860684</v>
      </c>
      <c r="K17">
        <f t="shared" si="10"/>
        <v>0.95083932853717035</v>
      </c>
      <c r="L17">
        <f t="shared" si="11"/>
        <v>0.74885364696560242</v>
      </c>
      <c r="M17">
        <f t="shared" si="12"/>
        <v>0.74885364696560242</v>
      </c>
      <c r="N17">
        <f t="shared" si="13"/>
        <v>0.71203949885338458</v>
      </c>
      <c r="P17">
        <f t="shared" si="14"/>
        <v>1</v>
      </c>
      <c r="Q17">
        <f t="shared" si="14"/>
        <v>1</v>
      </c>
      <c r="R17" s="1">
        <v>43405</v>
      </c>
      <c r="S17">
        <f t="shared" si="3"/>
        <v>82972.483769690298</v>
      </c>
      <c r="T17">
        <v>95557.392340999999</v>
      </c>
      <c r="U17">
        <v>0.86829999999999996</v>
      </c>
      <c r="V17">
        <f t="shared" si="15"/>
        <v>1.044759956683913</v>
      </c>
      <c r="W17">
        <f t="shared" si="16"/>
        <v>1.9016518712315023E-2</v>
      </c>
      <c r="X17">
        <f t="shared" si="17"/>
        <v>0.2511463530343977</v>
      </c>
      <c r="Y17">
        <f t="shared" si="4"/>
        <v>-1.2630267314862531E-2</v>
      </c>
      <c r="Z17">
        <f t="shared" si="5"/>
        <v>1.5941680538539879E-2</v>
      </c>
      <c r="AA17">
        <f t="shared" si="18"/>
        <v>0.10761738015033458</v>
      </c>
      <c r="AB17">
        <f t="shared" si="24"/>
        <v>1.044759956683913</v>
      </c>
      <c r="AC17">
        <f t="shared" si="19"/>
        <v>0.2511463530343977</v>
      </c>
      <c r="AD17">
        <f t="shared" si="20"/>
        <v>0.2511463530343977</v>
      </c>
      <c r="AE17">
        <f t="shared" si="21"/>
        <v>0.26238765291754007</v>
      </c>
      <c r="AG17">
        <f t="shared" si="22"/>
        <v>0.97442715177092465</v>
      </c>
      <c r="AH17" s="9">
        <f t="shared" si="23"/>
        <v>0.94309778707947223</v>
      </c>
    </row>
    <row r="18" spans="1:34" x14ac:dyDescent="0.25">
      <c r="A18" s="1">
        <v>43435</v>
      </c>
      <c r="B18" s="2">
        <v>226693.65161511858</v>
      </c>
      <c r="C18" s="2">
        <f t="shared" si="0"/>
        <v>278870.28123399999</v>
      </c>
      <c r="D18">
        <v>0.81289999999999996</v>
      </c>
      <c r="E18">
        <f t="shared" si="6"/>
        <v>1.0250945775535938</v>
      </c>
      <c r="F18">
        <f t="shared" si="7"/>
        <v>1.0763936235446907E-2</v>
      </c>
      <c r="G18">
        <f t="shared" si="8"/>
        <v>0.72227108685496066</v>
      </c>
      <c r="H18">
        <f t="shared" si="1"/>
        <v>-3.8134482015344806E-3</v>
      </c>
      <c r="I18">
        <f t="shared" si="2"/>
        <v>1.3945219230304774E-2</v>
      </c>
      <c r="J18">
        <f t="shared" si="9"/>
        <v>0</v>
      </c>
      <c r="K18">
        <f t="shared" si="10"/>
        <v>1.0250945775535938</v>
      </c>
      <c r="L18">
        <f t="shared" si="11"/>
        <v>0.72227108685496066</v>
      </c>
      <c r="M18">
        <f t="shared" si="12"/>
        <v>0.72227108685496066</v>
      </c>
      <c r="N18">
        <f t="shared" si="13"/>
        <v>0.74039617465876095</v>
      </c>
      <c r="P18">
        <f t="shared" si="14"/>
        <v>1</v>
      </c>
      <c r="Q18">
        <f t="shared" si="14"/>
        <v>1</v>
      </c>
      <c r="R18" s="1">
        <v>43435</v>
      </c>
      <c r="S18">
        <f t="shared" si="3"/>
        <v>87496.951771756794</v>
      </c>
      <c r="T18">
        <v>96447.257243999993</v>
      </c>
      <c r="U18">
        <v>0.90720000000000001</v>
      </c>
      <c r="V18">
        <f t="shared" si="15"/>
        <v>1.0448001842681101</v>
      </c>
      <c r="W18">
        <f t="shared" si="16"/>
        <v>1.9033240526152156E-2</v>
      </c>
      <c r="X18">
        <f t="shared" si="17"/>
        <v>0.27772891314503928</v>
      </c>
      <c r="Y18">
        <f t="shared" si="4"/>
        <v>-1.2630267314862531E-2</v>
      </c>
      <c r="Z18">
        <f t="shared" si="5"/>
        <v>1.5941680538539879E-2</v>
      </c>
      <c r="AA18">
        <f t="shared" si="18"/>
        <v>0.10820263299774038</v>
      </c>
      <c r="AB18">
        <f t="shared" si="24"/>
        <v>1.0448001842681101</v>
      </c>
      <c r="AC18">
        <f t="shared" si="19"/>
        <v>0.27772891314503928</v>
      </c>
      <c r="AD18">
        <f t="shared" si="20"/>
        <v>0.27772891314503928</v>
      </c>
      <c r="AE18">
        <f t="shared" si="21"/>
        <v>0.29017121963051895</v>
      </c>
      <c r="AG18">
        <f t="shared" si="22"/>
        <v>1.0305673942892799</v>
      </c>
      <c r="AH18" s="9">
        <f t="shared" si="23"/>
        <v>0.97192582899047775</v>
      </c>
    </row>
    <row r="19" spans="1:34" x14ac:dyDescent="0.25">
      <c r="A19" s="1">
        <v>43466</v>
      </c>
      <c r="B19" s="2">
        <v>237127.11616735562</v>
      </c>
      <c r="C19" s="2">
        <f t="shared" si="0"/>
        <v>285764.17952200002</v>
      </c>
      <c r="D19">
        <v>0.82979999999999998</v>
      </c>
      <c r="E19" s="5">
        <f t="shared" si="6"/>
        <v>1.0207897650387503</v>
      </c>
      <c r="F19">
        <f t="shared" si="7"/>
        <v>8.9363069399034985E-3</v>
      </c>
      <c r="G19">
        <f t="shared" si="8"/>
        <v>0.72151633171531138</v>
      </c>
      <c r="H19">
        <f t="shared" si="1"/>
        <v>-3.8134482015344806E-3</v>
      </c>
      <c r="I19">
        <f t="shared" si="2"/>
        <v>1.3945219230304774E-2</v>
      </c>
      <c r="J19" s="5">
        <f t="shared" si="9"/>
        <v>0</v>
      </c>
      <c r="K19" s="6">
        <f t="shared" si="10"/>
        <v>1.0207897650387503</v>
      </c>
      <c r="L19" s="6">
        <f t="shared" si="11"/>
        <v>0.72151633171531138</v>
      </c>
      <c r="M19">
        <f t="shared" si="12"/>
        <v>0.72151633171531138</v>
      </c>
      <c r="N19">
        <f t="shared" si="13"/>
        <v>0.73651648672329373</v>
      </c>
      <c r="P19">
        <f t="shared" si="14"/>
        <v>1</v>
      </c>
      <c r="Q19">
        <f t="shared" si="14"/>
        <v>1</v>
      </c>
      <c r="R19" s="1">
        <v>43466</v>
      </c>
      <c r="S19">
        <f t="shared" si="3"/>
        <v>99209.416038128998</v>
      </c>
      <c r="T19">
        <v>106505.009166</v>
      </c>
      <c r="U19">
        <v>0.93149999999999999</v>
      </c>
      <c r="V19">
        <f t="shared" si="15"/>
        <v>1.0267857142857142</v>
      </c>
      <c r="W19">
        <f t="shared" si="16"/>
        <v>1.1479817683430031E-2</v>
      </c>
      <c r="X19">
        <f t="shared" si="17"/>
        <v>0.27848366828468873</v>
      </c>
      <c r="Y19">
        <f t="shared" si="4"/>
        <v>-1.2630267314862531E-2</v>
      </c>
      <c r="Z19">
        <f t="shared" si="5"/>
        <v>1.5941680538539879E-2</v>
      </c>
      <c r="AA19" s="5">
        <f t="shared" si="18"/>
        <v>0</v>
      </c>
      <c r="AB19">
        <f t="shared" si="24"/>
        <v>1.0267857142857142</v>
      </c>
      <c r="AC19" s="7">
        <f t="shared" si="19"/>
        <v>0.27848366828468873</v>
      </c>
      <c r="AD19">
        <f t="shared" si="20"/>
        <v>0.27848366828468873</v>
      </c>
      <c r="AE19">
        <f t="shared" si="21"/>
        <v>0.28594305225659999</v>
      </c>
      <c r="AG19">
        <f t="shared" si="22"/>
        <v>1.0224595389798936</v>
      </c>
      <c r="AH19" s="9">
        <f t="shared" si="23"/>
        <v>0.99375483503225481</v>
      </c>
    </row>
    <row r="20" spans="1:34" x14ac:dyDescent="0.25">
      <c r="A20" s="1">
        <v>43497</v>
      </c>
      <c r="B20" s="2">
        <v>241730.53697256977</v>
      </c>
      <c r="C20" s="2">
        <f t="shared" si="0"/>
        <v>299690.72275299998</v>
      </c>
      <c r="D20">
        <v>0.80659999999999998</v>
      </c>
      <c r="E20">
        <f t="shared" si="6"/>
        <v>0.97204145577247525</v>
      </c>
      <c r="F20">
        <f t="shared" si="7"/>
        <v>-1.2315212821354409E-2</v>
      </c>
      <c r="G20">
        <f t="shared" si="8"/>
        <v>0.70502931873746899</v>
      </c>
      <c r="H20">
        <f t="shared" si="1"/>
        <v>-3.8134482015344806E-3</v>
      </c>
      <c r="I20">
        <f t="shared" si="2"/>
        <v>1.3945219230304774E-2</v>
      </c>
      <c r="J20" s="5">
        <f t="shared" si="9"/>
        <v>0.47873888355931704</v>
      </c>
      <c r="K20" s="6">
        <f t="shared" si="10"/>
        <v>0.97204145577247525</v>
      </c>
      <c r="L20" s="6">
        <f t="shared" si="11"/>
        <v>0.70502931873746899</v>
      </c>
      <c r="M20">
        <f t="shared" si="12"/>
        <v>0.70502931873746899</v>
      </c>
      <c r="N20">
        <f t="shared" si="13"/>
        <v>0.68531772534784585</v>
      </c>
      <c r="P20">
        <f t="shared" si="14"/>
        <v>1</v>
      </c>
      <c r="Q20">
        <f t="shared" si="14"/>
        <v>1</v>
      </c>
      <c r="R20" s="1">
        <v>43497</v>
      </c>
      <c r="S20">
        <f t="shared" si="3"/>
        <v>103947.51152448001</v>
      </c>
      <c r="T20">
        <v>114884.51760000001</v>
      </c>
      <c r="U20">
        <v>0.90480000000000005</v>
      </c>
      <c r="V20">
        <f t="shared" si="15"/>
        <v>0.97133655394524965</v>
      </c>
      <c r="W20">
        <f t="shared" si="16"/>
        <v>-1.2630267314862531E-2</v>
      </c>
      <c r="X20">
        <f t="shared" si="17"/>
        <v>0.29497068126253101</v>
      </c>
      <c r="Y20">
        <f t="shared" si="4"/>
        <v>-1.2630267314862531E-2</v>
      </c>
      <c r="Z20">
        <f t="shared" si="5"/>
        <v>1.5941680538539879E-2</v>
      </c>
      <c r="AA20" s="5">
        <f t="shared" si="18"/>
        <v>0</v>
      </c>
      <c r="AB20">
        <f t="shared" si="24"/>
        <v>0.97133655394524965</v>
      </c>
      <c r="AC20" s="7">
        <f t="shared" si="19"/>
        <v>0.29497068126253101</v>
      </c>
      <c r="AD20">
        <f t="shared" si="20"/>
        <v>0.29497068126253101</v>
      </c>
      <c r="AE20">
        <f t="shared" si="21"/>
        <v>0.28651580505242952</v>
      </c>
      <c r="AG20">
        <f t="shared" si="22"/>
        <v>0.97183353040027542</v>
      </c>
      <c r="AH20" s="9">
        <f t="shared" si="23"/>
        <v>0.96576426968173945</v>
      </c>
    </row>
    <row r="21" spans="1:34" x14ac:dyDescent="0.25">
      <c r="A21" s="1">
        <v>43525</v>
      </c>
      <c r="B21" s="2">
        <v>232348.61742225359</v>
      </c>
      <c r="C21" s="2">
        <f t="shared" si="0"/>
        <v>290181.86264800001</v>
      </c>
      <c r="D21">
        <v>0.80069999999999997</v>
      </c>
      <c r="E21">
        <f t="shared" si="6"/>
        <v>0.99268534589635504</v>
      </c>
      <c r="F21">
        <f t="shared" si="7"/>
        <v>-3.188389164429737E-3</v>
      </c>
      <c r="G21">
        <f t="shared" si="8"/>
        <v>0.69929386035235286</v>
      </c>
      <c r="H21">
        <f t="shared" si="1"/>
        <v>-3.8134482015344806E-3</v>
      </c>
      <c r="I21">
        <f t="shared" si="2"/>
        <v>1.3945219230304774E-2</v>
      </c>
      <c r="J21">
        <f t="shared" si="9"/>
        <v>0</v>
      </c>
      <c r="K21">
        <f t="shared" si="10"/>
        <v>0.99268534589635504</v>
      </c>
      <c r="L21">
        <f t="shared" si="11"/>
        <v>0.69929386035235286</v>
      </c>
      <c r="M21">
        <f t="shared" si="12"/>
        <v>0.69929386035235286</v>
      </c>
      <c r="N21">
        <f t="shared" si="13"/>
        <v>0.69417876764707276</v>
      </c>
      <c r="P21">
        <f t="shared" si="14"/>
        <v>1</v>
      </c>
      <c r="Q21">
        <f t="shared" si="14"/>
        <v>1</v>
      </c>
      <c r="R21" s="1">
        <v>43525</v>
      </c>
      <c r="S21">
        <f t="shared" si="3"/>
        <v>108594.150462116</v>
      </c>
      <c r="T21">
        <v>117386.39116</v>
      </c>
      <c r="U21">
        <v>0.92510000000000003</v>
      </c>
      <c r="V21">
        <f t="shared" si="15"/>
        <v>1.0224358974358974</v>
      </c>
      <c r="W21">
        <f t="shared" si="16"/>
        <v>9.6360890387383012E-3</v>
      </c>
      <c r="X21">
        <f t="shared" si="17"/>
        <v>0.3007061396476472</v>
      </c>
      <c r="Y21">
        <f t="shared" si="4"/>
        <v>-1.2630267314862531E-2</v>
      </c>
      <c r="Z21">
        <f t="shared" si="5"/>
        <v>1.5941680538539879E-2</v>
      </c>
      <c r="AA21">
        <f t="shared" si="18"/>
        <v>0</v>
      </c>
      <c r="AB21">
        <f t="shared" si="24"/>
        <v>1.0224358974358974</v>
      </c>
      <c r="AC21">
        <f t="shared" si="19"/>
        <v>0.3007061396476472</v>
      </c>
      <c r="AD21">
        <f t="shared" si="20"/>
        <v>0.3007061396476472</v>
      </c>
      <c r="AE21">
        <f t="shared" si="21"/>
        <v>0.30745275175512643</v>
      </c>
      <c r="AG21">
        <f t="shared" si="22"/>
        <v>1.0016315194021992</v>
      </c>
      <c r="AH21" s="9">
        <f t="shared" si="23"/>
        <v>0.96733993282567599</v>
      </c>
    </row>
    <row r="22" spans="1:34" x14ac:dyDescent="0.25">
      <c r="A22" s="1">
        <v>43556</v>
      </c>
      <c r="B22" s="2">
        <v>234285.76478275092</v>
      </c>
      <c r="C22" s="2">
        <f t="shared" si="0"/>
        <v>295181.76235700003</v>
      </c>
      <c r="D22">
        <v>0.79369999999999996</v>
      </c>
      <c r="E22">
        <f t="shared" si="6"/>
        <v>0.99125764955663798</v>
      </c>
      <c r="F22">
        <f t="shared" si="7"/>
        <v>-3.8134482015344806E-3</v>
      </c>
      <c r="G22">
        <f t="shared" si="8"/>
        <v>0.68148862304377844</v>
      </c>
      <c r="H22">
        <f t="shared" si="1"/>
        <v>-3.8134482015344806E-3</v>
      </c>
      <c r="I22">
        <f t="shared" si="2"/>
        <v>1.3945219230304774E-2</v>
      </c>
      <c r="J22">
        <f t="shared" si="9"/>
        <v>0</v>
      </c>
      <c r="K22">
        <f t="shared" si="10"/>
        <v>0.99125764955663798</v>
      </c>
      <c r="L22">
        <f t="shared" si="11"/>
        <v>0.68148862304377844</v>
      </c>
      <c r="M22">
        <f t="shared" si="12"/>
        <v>0.68148862304377844</v>
      </c>
      <c r="N22">
        <f t="shared" si="13"/>
        <v>0.6755308106779655</v>
      </c>
      <c r="P22">
        <f t="shared" si="14"/>
        <v>1</v>
      </c>
      <c r="Q22">
        <f t="shared" si="14"/>
        <v>1</v>
      </c>
      <c r="R22" s="1">
        <v>43556</v>
      </c>
      <c r="S22">
        <f t="shared" si="3"/>
        <v>114320.09578110039</v>
      </c>
      <c r="T22">
        <v>123776.630339</v>
      </c>
      <c r="U22">
        <v>0.92359999999999998</v>
      </c>
      <c r="V22">
        <f t="shared" si="15"/>
        <v>0.99837855366987349</v>
      </c>
      <c r="W22">
        <f t="shared" si="16"/>
        <v>-7.0475671099849951E-4</v>
      </c>
      <c r="X22">
        <f t="shared" si="17"/>
        <v>0.31851137695622156</v>
      </c>
      <c r="Y22">
        <f t="shared" si="4"/>
        <v>-1.2630267314862531E-2</v>
      </c>
      <c r="Z22">
        <f t="shared" si="5"/>
        <v>1.5941680538539879E-2</v>
      </c>
      <c r="AA22">
        <f t="shared" si="18"/>
        <v>0</v>
      </c>
      <c r="AB22">
        <f t="shared" si="24"/>
        <v>0.99837855366987349</v>
      </c>
      <c r="AC22">
        <f t="shared" si="19"/>
        <v>0.31851137695622156</v>
      </c>
      <c r="AD22">
        <f t="shared" si="20"/>
        <v>0.31851137695622156</v>
      </c>
      <c r="AE22">
        <f t="shared" si="21"/>
        <v>0.31799492785295236</v>
      </c>
      <c r="AG22">
        <f t="shared" si="22"/>
        <v>0.99352573853091786</v>
      </c>
      <c r="AH22" s="9">
        <f t="shared" si="23"/>
        <v>0.96107712117107824</v>
      </c>
    </row>
    <row r="23" spans="1:34" x14ac:dyDescent="0.25">
      <c r="A23" s="1">
        <v>43586</v>
      </c>
      <c r="B23" s="2">
        <v>261098.00706937985</v>
      </c>
      <c r="C23" s="2">
        <f t="shared" si="0"/>
        <v>319542.29233800003</v>
      </c>
      <c r="D23">
        <v>0.81710000000000005</v>
      </c>
      <c r="E23">
        <f t="shared" si="6"/>
        <v>1.0294821721053296</v>
      </c>
      <c r="F23">
        <f t="shared" si="7"/>
        <v>1.2618830193176757E-2</v>
      </c>
      <c r="G23">
        <f t="shared" si="8"/>
        <v>0.67206490563241317</v>
      </c>
      <c r="H23">
        <f t="shared" si="1"/>
        <v>-3.8134482015344806E-3</v>
      </c>
      <c r="I23">
        <f t="shared" si="2"/>
        <v>1.3945219230304774E-2</v>
      </c>
      <c r="J23">
        <f t="shared" si="9"/>
        <v>0</v>
      </c>
      <c r="K23">
        <f t="shared" si="10"/>
        <v>1.0294821721053296</v>
      </c>
      <c r="L23">
        <f t="shared" si="11"/>
        <v>0.67206490563241317</v>
      </c>
      <c r="M23">
        <f t="shared" si="12"/>
        <v>0.67206490563241317</v>
      </c>
      <c r="N23">
        <f t="shared" si="13"/>
        <v>0.69187883884622003</v>
      </c>
      <c r="P23">
        <f t="shared" si="14"/>
        <v>1</v>
      </c>
      <c r="Q23">
        <f t="shared" si="14"/>
        <v>1</v>
      </c>
      <c r="R23" s="1">
        <v>43586</v>
      </c>
      <c r="S23">
        <f t="shared" si="3"/>
        <v>125434.01989981979</v>
      </c>
      <c r="T23">
        <v>135326.378142</v>
      </c>
      <c r="U23">
        <v>0.92689999999999995</v>
      </c>
      <c r="V23">
        <f t="shared" si="15"/>
        <v>1.0035729753139888</v>
      </c>
      <c r="W23">
        <f t="shared" si="16"/>
        <v>1.5489579135636283E-3</v>
      </c>
      <c r="X23">
        <f t="shared" si="17"/>
        <v>0.32793509436758683</v>
      </c>
      <c r="Y23">
        <f t="shared" si="4"/>
        <v>-1.2630267314862531E-2</v>
      </c>
      <c r="Z23">
        <f t="shared" si="5"/>
        <v>1.5941680538539879E-2</v>
      </c>
      <c r="AA23">
        <f t="shared" si="18"/>
        <v>0</v>
      </c>
      <c r="AB23">
        <f t="shared" si="24"/>
        <v>1.0035729753139888</v>
      </c>
      <c r="AC23">
        <f t="shared" si="19"/>
        <v>0.32793509436758683</v>
      </c>
      <c r="AD23">
        <f t="shared" si="20"/>
        <v>0.32793509436758683</v>
      </c>
      <c r="AE23">
        <f t="shared" si="21"/>
        <v>0.3291067983643528</v>
      </c>
      <c r="AG23">
        <f t="shared" si="22"/>
        <v>1.0209856372105728</v>
      </c>
      <c r="AH23" s="9">
        <f t="shared" si="23"/>
        <v>0.98124593696735618</v>
      </c>
    </row>
    <row r="24" spans="1:34" x14ac:dyDescent="0.25">
      <c r="A24" s="1">
        <v>43617</v>
      </c>
      <c r="B24" s="2">
        <v>284026.23394413386</v>
      </c>
      <c r="C24" s="2">
        <f t="shared" si="0"/>
        <v>336563.85110099998</v>
      </c>
      <c r="D24">
        <v>0.84389999999999998</v>
      </c>
      <c r="E24">
        <f t="shared" si="6"/>
        <v>1.032798923020438</v>
      </c>
      <c r="F24">
        <f t="shared" si="7"/>
        <v>1.4015776386050977E-2</v>
      </c>
      <c r="G24">
        <f t="shared" si="8"/>
        <v>0.67548867584570205</v>
      </c>
      <c r="H24">
        <f t="shared" si="1"/>
        <v>-3.8134482015344806E-3</v>
      </c>
      <c r="I24">
        <f t="shared" si="2"/>
        <v>1.3945219230304774E-2</v>
      </c>
      <c r="J24">
        <f t="shared" si="9"/>
        <v>3.9731109339714368E-3</v>
      </c>
      <c r="K24">
        <f t="shared" si="10"/>
        <v>1.032798923020438</v>
      </c>
      <c r="L24">
        <f t="shared" si="11"/>
        <v>0.67548867584570205</v>
      </c>
      <c r="M24">
        <f t="shared" si="12"/>
        <v>0.67548867584570205</v>
      </c>
      <c r="N24">
        <f t="shared" si="13"/>
        <v>0.69764397692594282</v>
      </c>
      <c r="P24">
        <f t="shared" si="14"/>
        <v>1</v>
      </c>
      <c r="Q24">
        <f t="shared" si="14"/>
        <v>1</v>
      </c>
      <c r="R24" s="1">
        <v>43617</v>
      </c>
      <c r="S24">
        <f t="shared" si="3"/>
        <v>131898.60645181499</v>
      </c>
      <c r="T24">
        <v>138476.22724599999</v>
      </c>
      <c r="U24">
        <v>0.95250000000000001</v>
      </c>
      <c r="V24">
        <f t="shared" si="15"/>
        <v>1.0276189448699968</v>
      </c>
      <c r="W24">
        <f t="shared" si="16"/>
        <v>1.1832102188954611E-2</v>
      </c>
      <c r="X24">
        <f t="shared" si="17"/>
        <v>0.32451132415429795</v>
      </c>
      <c r="Y24">
        <f t="shared" si="4"/>
        <v>-1.2630267314862531E-2</v>
      </c>
      <c r="Z24">
        <f t="shared" si="5"/>
        <v>1.5941680538539879E-2</v>
      </c>
      <c r="AA24">
        <f t="shared" si="18"/>
        <v>0</v>
      </c>
      <c r="AB24">
        <f t="shared" si="24"/>
        <v>1.0276189448699968</v>
      </c>
      <c r="AC24">
        <f t="shared" si="19"/>
        <v>0.32451132415429795</v>
      </c>
      <c r="AD24">
        <f t="shared" si="20"/>
        <v>0.32451132415429795</v>
      </c>
      <c r="AE24">
        <f t="shared" si="21"/>
        <v>0.33347398452580518</v>
      </c>
      <c r="AG24">
        <f t="shared" si="22"/>
        <v>1.0311179614517481</v>
      </c>
      <c r="AH24" s="9">
        <f t="shared" si="23"/>
        <v>1.0117803102085907</v>
      </c>
    </row>
    <row r="25" spans="1:34" x14ac:dyDescent="0.25">
      <c r="A25" s="1">
        <v>43647</v>
      </c>
      <c r="B25" s="2">
        <v>300523.7536408655</v>
      </c>
      <c r="C25" s="2">
        <f t="shared" si="0"/>
        <v>342867.94482700003</v>
      </c>
      <c r="D25">
        <v>0.87649999999999995</v>
      </c>
      <c r="E25">
        <f t="shared" si="6"/>
        <v>1.0386301694513567</v>
      </c>
      <c r="F25">
        <f t="shared" si="7"/>
        <v>1.6460933544950308E-2</v>
      </c>
      <c r="G25">
        <f t="shared" si="8"/>
        <v>0.68287874721247421</v>
      </c>
      <c r="H25">
        <f t="shared" si="1"/>
        <v>-3.8134482015344806E-3</v>
      </c>
      <c r="I25">
        <f t="shared" si="2"/>
        <v>1.3945219230304774E-2</v>
      </c>
      <c r="J25">
        <f t="shared" si="9"/>
        <v>0.141661209902222</v>
      </c>
      <c r="K25">
        <f t="shared" si="10"/>
        <v>1.0386301694513567</v>
      </c>
      <c r="L25">
        <f t="shared" si="11"/>
        <v>0.68287874721247421</v>
      </c>
      <c r="M25">
        <f t="shared" si="12"/>
        <v>0.68287874721247421</v>
      </c>
      <c r="N25">
        <f t="shared" si="13"/>
        <v>0.70925846893202227</v>
      </c>
      <c r="P25">
        <f t="shared" si="14"/>
        <v>1</v>
      </c>
      <c r="Q25">
        <f t="shared" si="14"/>
        <v>1</v>
      </c>
      <c r="R25" s="1">
        <v>43647</v>
      </c>
      <c r="S25">
        <f t="shared" si="3"/>
        <v>152195.61280999679</v>
      </c>
      <c r="T25">
        <v>152515.89619199999</v>
      </c>
      <c r="U25">
        <v>0.99790000000000001</v>
      </c>
      <c r="V25">
        <f t="shared" si="15"/>
        <v>1.0476640419947507</v>
      </c>
      <c r="W25">
        <f t="shared" si="16"/>
        <v>2.0222038278231519E-2</v>
      </c>
      <c r="X25">
        <f t="shared" si="17"/>
        <v>0.31712125278752573</v>
      </c>
      <c r="Y25">
        <f t="shared" si="4"/>
        <v>-1.2630267314862531E-2</v>
      </c>
      <c r="Z25">
        <f t="shared" si="5"/>
        <v>1.5941680538539879E-2</v>
      </c>
      <c r="AA25">
        <f t="shared" si="18"/>
        <v>0.14980979811573908</v>
      </c>
      <c r="AB25">
        <f t="shared" si="24"/>
        <v>1.0476640419947507</v>
      </c>
      <c r="AC25">
        <f t="shared" si="19"/>
        <v>0.31712125278752573</v>
      </c>
      <c r="AD25">
        <f t="shared" si="20"/>
        <v>0.31712125278752573</v>
      </c>
      <c r="AE25">
        <f t="shared" si="21"/>
        <v>0.33223653349781834</v>
      </c>
      <c r="AG25">
        <f t="shared" si="22"/>
        <v>1.0414950024298406</v>
      </c>
      <c r="AH25" s="9">
        <f t="shared" si="23"/>
        <v>1.053764136639161</v>
      </c>
    </row>
    <row r="26" spans="1:34" x14ac:dyDescent="0.25">
      <c r="A26" s="1">
        <v>43678</v>
      </c>
      <c r="B26" s="2">
        <v>325766.14182897599</v>
      </c>
      <c r="C26" s="2">
        <f t="shared" si="0"/>
        <v>352331.97256000002</v>
      </c>
      <c r="D26">
        <v>0.92459999999999998</v>
      </c>
      <c r="E26">
        <f t="shared" si="6"/>
        <v>1.0548773531089561</v>
      </c>
      <c r="F26">
        <f t="shared" si="7"/>
        <v>2.3201968672249235E-2</v>
      </c>
      <c r="G26">
        <f t="shared" si="8"/>
        <v>0.66381908067430573</v>
      </c>
      <c r="H26">
        <f t="shared" si="1"/>
        <v>-3.8134482015344806E-3</v>
      </c>
      <c r="I26">
        <f t="shared" si="2"/>
        <v>1.3945219230304774E-2</v>
      </c>
      <c r="J26">
        <f t="shared" si="9"/>
        <v>0.52125248009026692</v>
      </c>
      <c r="K26">
        <f t="shared" si="10"/>
        <v>1.0548773531089561</v>
      </c>
      <c r="L26">
        <f t="shared" si="11"/>
        <v>0.66381908067430573</v>
      </c>
      <c r="M26">
        <f t="shared" si="12"/>
        <v>0.66381908067430573</v>
      </c>
      <c r="N26">
        <f t="shared" si="13"/>
        <v>0.70024771476493219</v>
      </c>
      <c r="P26">
        <f t="shared" si="14"/>
        <v>1</v>
      </c>
      <c r="Q26">
        <f t="shared" si="14"/>
        <v>1</v>
      </c>
      <c r="R26" s="1">
        <v>43678</v>
      </c>
      <c r="S26">
        <f t="shared" si="3"/>
        <v>152917.72488877439</v>
      </c>
      <c r="T26">
        <v>147832.29397599999</v>
      </c>
      <c r="U26">
        <v>1.0344</v>
      </c>
      <c r="V26">
        <f t="shared" si="15"/>
        <v>1.0365768113037379</v>
      </c>
      <c r="W26">
        <f t="shared" si="16"/>
        <v>1.5601489246449244E-2</v>
      </c>
      <c r="X26">
        <f t="shared" si="17"/>
        <v>0.33618091932569438</v>
      </c>
      <c r="Y26">
        <f t="shared" si="4"/>
        <v>-1.2630267314862531E-2</v>
      </c>
      <c r="Z26">
        <f t="shared" si="5"/>
        <v>1.5941680538539879E-2</v>
      </c>
      <c r="AA26">
        <f t="shared" si="18"/>
        <v>0</v>
      </c>
      <c r="AB26">
        <f t="shared" si="24"/>
        <v>1.0365768113037379</v>
      </c>
      <c r="AC26">
        <f t="shared" si="19"/>
        <v>0.33618091932569438</v>
      </c>
      <c r="AD26">
        <f t="shared" si="20"/>
        <v>0.33618091932569438</v>
      </c>
      <c r="AE26">
        <f t="shared" si="21"/>
        <v>0.34847734537578745</v>
      </c>
      <c r="AG26">
        <f t="shared" si="22"/>
        <v>1.0487250601407196</v>
      </c>
      <c r="AH26" s="9">
        <f t="shared" si="23"/>
        <v>1.1051088575710377</v>
      </c>
    </row>
    <row r="27" spans="1:34" x14ac:dyDescent="0.25">
      <c r="A27" s="1">
        <v>43709</v>
      </c>
      <c r="B27" s="2">
        <v>314623.55555987044</v>
      </c>
      <c r="C27" s="2">
        <f t="shared" si="0"/>
        <v>324890.08215600002</v>
      </c>
      <c r="D27">
        <v>0.96840000000000004</v>
      </c>
      <c r="E27">
        <f t="shared" si="6"/>
        <v>1.0473718364698248</v>
      </c>
      <c r="F27">
        <f t="shared" si="7"/>
        <v>2.0100891667632299E-2</v>
      </c>
      <c r="G27">
        <f t="shared" si="8"/>
        <v>0.68054547996926684</v>
      </c>
      <c r="H27">
        <f t="shared" si="1"/>
        <v>-3.8134482015344806E-3</v>
      </c>
      <c r="I27">
        <f t="shared" si="2"/>
        <v>1.3945219230304774E-2</v>
      </c>
      <c r="J27">
        <f t="shared" si="9"/>
        <v>0.34662918605543064</v>
      </c>
      <c r="K27">
        <f t="shared" si="10"/>
        <v>1.0473718364698248</v>
      </c>
      <c r="L27">
        <f t="shared" si="11"/>
        <v>0.68054547996926684</v>
      </c>
      <c r="M27">
        <f t="shared" si="12"/>
        <v>0.68054547996926684</v>
      </c>
      <c r="N27">
        <f t="shared" si="13"/>
        <v>0.71278416915664933</v>
      </c>
      <c r="P27">
        <f t="shared" si="14"/>
        <v>1</v>
      </c>
      <c r="Q27">
        <f t="shared" si="14"/>
        <v>1</v>
      </c>
      <c r="R27" s="1">
        <v>43709</v>
      </c>
      <c r="S27">
        <f t="shared" si="3"/>
        <v>140848.15582893899</v>
      </c>
      <c r="T27">
        <v>141969.71659</v>
      </c>
      <c r="U27">
        <v>0.99209999999999998</v>
      </c>
      <c r="V27">
        <f t="shared" si="15"/>
        <v>0.95910672853828305</v>
      </c>
      <c r="W27">
        <f t="shared" si="16"/>
        <v>-1.813306223897234E-2</v>
      </c>
      <c r="X27">
        <f t="shared" si="17"/>
        <v>0.31945452003073316</v>
      </c>
      <c r="Y27">
        <f t="shared" si="4"/>
        <v>-1.2630267314862531E-2</v>
      </c>
      <c r="Z27">
        <f t="shared" si="5"/>
        <v>1.5941680538539879E-2</v>
      </c>
      <c r="AA27">
        <f t="shared" si="18"/>
        <v>0.19259432196725518</v>
      </c>
      <c r="AB27">
        <f t="shared" si="24"/>
        <v>0.95910672853828305</v>
      </c>
      <c r="AC27">
        <f t="shared" si="19"/>
        <v>0.31945452003073316</v>
      </c>
      <c r="AD27">
        <f t="shared" si="20"/>
        <v>0.31945452003073316</v>
      </c>
      <c r="AE27">
        <f t="shared" si="21"/>
        <v>0.30639097962344392</v>
      </c>
      <c r="AG27">
        <f t="shared" si="22"/>
        <v>1.0191751487800933</v>
      </c>
      <c r="AH27" s="9">
        <f t="shared" si="23"/>
        <v>1.1262994843331613</v>
      </c>
    </row>
    <row r="28" spans="1:34" x14ac:dyDescent="0.25">
      <c r="A28" s="1">
        <v>43739</v>
      </c>
      <c r="B28" s="2">
        <v>339263.05141000001</v>
      </c>
      <c r="C28" s="2">
        <f t="shared" si="0"/>
        <v>339263.05141000001</v>
      </c>
      <c r="D28">
        <v>1</v>
      </c>
      <c r="E28">
        <f t="shared" si="6"/>
        <v>1.0326311441553078</v>
      </c>
      <c r="F28">
        <f t="shared" si="7"/>
        <v>1.3945219230304774E-2</v>
      </c>
      <c r="G28">
        <f t="shared" si="8"/>
        <v>0.69076420706904185</v>
      </c>
      <c r="H28">
        <f t="shared" si="1"/>
        <v>-3.8134482015344806E-3</v>
      </c>
      <c r="I28">
        <f t="shared" si="2"/>
        <v>1.3945219230304774E-2</v>
      </c>
      <c r="J28">
        <f t="shared" si="9"/>
        <v>0</v>
      </c>
      <c r="K28">
        <f t="shared" si="10"/>
        <v>1.0326311441553078</v>
      </c>
      <c r="L28">
        <f t="shared" si="11"/>
        <v>0.69076420706904185</v>
      </c>
      <c r="M28">
        <f t="shared" si="12"/>
        <v>0.69076420706904185</v>
      </c>
      <c r="N28">
        <f t="shared" si="13"/>
        <v>0.7133046334872386</v>
      </c>
      <c r="P28">
        <f t="shared" si="14"/>
        <v>1</v>
      </c>
      <c r="Q28">
        <f t="shared" si="14"/>
        <v>1</v>
      </c>
      <c r="R28" s="1">
        <v>43739</v>
      </c>
      <c r="S28">
        <f t="shared" si="3"/>
        <v>143891.87432500001</v>
      </c>
      <c r="T28">
        <v>143891.87432500001</v>
      </c>
      <c r="U28">
        <v>1</v>
      </c>
      <c r="V28">
        <f t="shared" si="15"/>
        <v>1.0079629069650238</v>
      </c>
      <c r="W28">
        <f t="shared" si="16"/>
        <v>3.4445503666347497E-3</v>
      </c>
      <c r="X28">
        <f t="shared" si="17"/>
        <v>0.3092357929309581</v>
      </c>
      <c r="Y28">
        <f t="shared" si="4"/>
        <v>-1.2630267314862531E-2</v>
      </c>
      <c r="Z28">
        <f t="shared" si="5"/>
        <v>1.5941680538539879E-2</v>
      </c>
      <c r="AA28">
        <f t="shared" si="18"/>
        <v>0</v>
      </c>
      <c r="AB28">
        <f t="shared" si="24"/>
        <v>1.0079629069650238</v>
      </c>
      <c r="AC28">
        <f t="shared" si="19"/>
        <v>0.3092357929309581</v>
      </c>
      <c r="AD28">
        <f t="shared" si="20"/>
        <v>0.3092357929309581</v>
      </c>
      <c r="AE28">
        <f t="shared" si="21"/>
        <v>0.31169820878032267</v>
      </c>
      <c r="AG28">
        <f t="shared" si="22"/>
        <v>1.0250028422675612</v>
      </c>
      <c r="AH28" s="9">
        <f t="shared" si="23"/>
        <v>1.1544601726859789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13</v>
      </c>
    </row>
    <row r="31" spans="1:34" s="3" customFormat="1" x14ac:dyDescent="0.25">
      <c r="B31" s="3" t="s">
        <v>14</v>
      </c>
      <c r="T31" s="3" t="s">
        <v>15</v>
      </c>
    </row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">
        <v>43101</v>
      </c>
      <c r="B34" s="2">
        <v>171091.6241956515</v>
      </c>
      <c r="C34" s="2">
        <f>B34/D34</f>
        <v>197132.877285</v>
      </c>
      <c r="D34">
        <v>0.8679</v>
      </c>
      <c r="R34" s="1">
        <v>43101</v>
      </c>
      <c r="S34">
        <f>T34*U34</f>
        <v>33595.220271998696</v>
      </c>
      <c r="T34">
        <v>39989.549186999997</v>
      </c>
      <c r="U34">
        <v>0.84009999999999996</v>
      </c>
      <c r="AH34" s="10">
        <v>1</v>
      </c>
    </row>
    <row r="35" spans="1:34" x14ac:dyDescent="0.25">
      <c r="A35" s="1">
        <v>43132</v>
      </c>
      <c r="B35" s="2">
        <v>181641.96301951419</v>
      </c>
      <c r="C35" s="2">
        <f t="shared" ref="C35:C55" si="25">B35/D35</f>
        <v>220948.74470199997</v>
      </c>
      <c r="D35">
        <v>0.82210000000000005</v>
      </c>
      <c r="E35">
        <f>D34/D35</f>
        <v>1.0557109840651988</v>
      </c>
      <c r="F35">
        <f>LOG(E35)</f>
        <v>2.3545040162496832E-2</v>
      </c>
      <c r="G35">
        <f>B35/(B35+S35)</f>
        <v>0.8176897936075801</v>
      </c>
      <c r="H35">
        <f>QUARTILE($F$35:$F$55,1)</f>
        <v>-1.3945219230304737E-2</v>
      </c>
      <c r="I35">
        <f>QUARTILE($F$35:$F$55,3)</f>
        <v>3.8134482015345457E-3</v>
      </c>
      <c r="J35">
        <f>IF(F35&lt;H35, (H35-F35)/(I35-H35), IF(F35&gt;I35, (F35-I35)/(I35-H35), 0))</f>
        <v>1.1110964286422624</v>
      </c>
      <c r="K35">
        <f>IF(J35&gt;1.5,1,E35)</f>
        <v>1.0557109840651988</v>
      </c>
      <c r="L35">
        <f>IF(J35&gt;1.5,0,G35)</f>
        <v>0.8176897936075801</v>
      </c>
      <c r="M35">
        <f>L35/P35</f>
        <v>0.8176897936075801</v>
      </c>
      <c r="N35">
        <f>M35*K35</f>
        <v>0.86324409666952773</v>
      </c>
      <c r="P35">
        <f>L35+AC35</f>
        <v>1</v>
      </c>
      <c r="Q35">
        <f>M35+AD35</f>
        <v>1</v>
      </c>
      <c r="R35" s="1">
        <v>43132</v>
      </c>
      <c r="S35">
        <f t="shared" ref="S35:S55" si="26">T35*U35</f>
        <v>40498.467788757</v>
      </c>
      <c r="T35">
        <v>51328.856512999999</v>
      </c>
      <c r="U35">
        <v>0.78900000000000003</v>
      </c>
      <c r="V35">
        <f>U34/U35</f>
        <v>1.0647655259822559</v>
      </c>
      <c r="W35">
        <f>LOG(V35)</f>
        <v>2.7253981499258069E-2</v>
      </c>
      <c r="X35">
        <f>S35/(S35+B35)</f>
        <v>0.18231020639241993</v>
      </c>
      <c r="Y35">
        <f>QUARTILE($W$35:$W$55,1)</f>
        <v>-1.5941680538539935E-2</v>
      </c>
      <c r="Z35">
        <f>QUARTILE($W$35:$W$55,3)</f>
        <v>1.2630267314862574E-2</v>
      </c>
      <c r="AA35">
        <f>IF(W35&lt;Y35, (Y35-W35)/(Z35-Y35), IF(W35&gt;Z35, (W35-Z35)/(Z35-Y35), 0))</f>
        <v>0.5118206941797292</v>
      </c>
      <c r="AB35">
        <f>IF(AA35&gt;1.5,1,V35)</f>
        <v>1.0647655259822559</v>
      </c>
      <c r="AC35">
        <f>IF(AA35&gt;1.5,0,X35)</f>
        <v>0.18231020639241993</v>
      </c>
      <c r="AD35">
        <f>AC35/P35</f>
        <v>0.18231020639241993</v>
      </c>
      <c r="AE35">
        <f>AD35*AB35</f>
        <v>0.19411762280135864</v>
      </c>
      <c r="AG35">
        <f>AE35+N35</f>
        <v>1.0573617194708864</v>
      </c>
      <c r="AH35" s="10">
        <f>AH34/AG35</f>
        <v>0.94575014546621683</v>
      </c>
    </row>
    <row r="36" spans="1:34" x14ac:dyDescent="0.25">
      <c r="A36" s="1">
        <v>43160</v>
      </c>
      <c r="B36" s="2">
        <v>205666.91274038161</v>
      </c>
      <c r="C36" s="2">
        <f t="shared" si="25"/>
        <v>250111.775192</v>
      </c>
      <c r="D36">
        <v>0.82230000000000003</v>
      </c>
      <c r="E36">
        <f t="shared" ref="E36:E55" si="27">D35/D36</f>
        <v>0.9997567797640764</v>
      </c>
      <c r="F36">
        <f t="shared" ref="F36:F55" si="28">LOG(E36)</f>
        <v>-1.0564205401232195E-4</v>
      </c>
      <c r="G36">
        <f t="shared" ref="G36:G55" si="29">B36/(B36+S36)</f>
        <v>0.81348338535505604</v>
      </c>
      <c r="H36">
        <f t="shared" ref="H36:H55" si="30">QUARTILE($F$35:$F$55,1)</f>
        <v>-1.3945219230304737E-2</v>
      </c>
      <c r="I36">
        <f t="shared" ref="I36:I55" si="31">QUARTILE($F$35:$F$55,3)</f>
        <v>3.8134482015345457E-3</v>
      </c>
      <c r="J36">
        <f>IF(F36&lt;H36, (H36-F36)/(I36-H36), IF(F36&gt;I36, (F36-I36)/(I36-H36), 0))</f>
        <v>0</v>
      </c>
      <c r="K36">
        <f t="shared" ref="K36:K55" si="32">IF(J36&gt;1.5,1,E36)</f>
        <v>0.9997567797640764</v>
      </c>
      <c r="L36">
        <f t="shared" ref="L36:L55" si="33">IF(J36&gt;1.5,0,G36)</f>
        <v>0.81348338535505604</v>
      </c>
      <c r="M36">
        <f t="shared" ref="M36:M55" si="34">L36/P36</f>
        <v>0.81348338535505604</v>
      </c>
      <c r="N36">
        <f t="shared" ref="N36:N55" si="35">M36*K36</f>
        <v>0.81328552973415003</v>
      </c>
      <c r="P36">
        <f t="shared" ref="P36:Q55" si="36">L36+AC36</f>
        <v>1</v>
      </c>
      <c r="Q36">
        <f t="shared" si="36"/>
        <v>1</v>
      </c>
      <c r="R36" s="1">
        <v>43160</v>
      </c>
      <c r="S36">
        <f t="shared" si="26"/>
        <v>47155.598994895503</v>
      </c>
      <c r="T36">
        <v>57612.216243000003</v>
      </c>
      <c r="U36">
        <v>0.81850000000000001</v>
      </c>
      <c r="V36">
        <f t="shared" ref="V36:V55" si="37">U35/U36</f>
        <v>0.96395846059865609</v>
      </c>
      <c r="W36">
        <f>LOG(V36)</f>
        <v>-1.5941680538539935E-2</v>
      </c>
      <c r="X36">
        <f t="shared" ref="X36:X55" si="38">S36/(S36+B36)</f>
        <v>0.18651661464494396</v>
      </c>
      <c r="Y36">
        <f t="shared" ref="Y36:Y55" si="39">QUARTILE($W$35:$W$55,1)</f>
        <v>-1.5941680538539935E-2</v>
      </c>
      <c r="Z36">
        <f t="shared" ref="Z36:Z55" si="40">QUARTILE($W$35:$W$55,3)</f>
        <v>1.2630267314862574E-2</v>
      </c>
      <c r="AA36">
        <f t="shared" ref="AA36:AA55" si="41">IF(W36&lt;Y36, (Y36-W36)/(Z36-Y36), IF(W36&gt;Z36, (W36-Z36)/(Z36-Y36), 0))</f>
        <v>0</v>
      </c>
      <c r="AB36">
        <f>IF(AA36&gt;1.5,1,V36)</f>
        <v>0.96395846059865609</v>
      </c>
      <c r="AC36">
        <f t="shared" ref="AC36:AC55" si="42">IF(AA36&gt;1.5,0,X36)</f>
        <v>0.18651661464494396</v>
      </c>
      <c r="AD36">
        <f t="shared" ref="AD36:AD55" si="43">AC36/P36</f>
        <v>0.18651661464494396</v>
      </c>
      <c r="AE36">
        <f t="shared" ref="AE36:AE55" si="44">AD36*AB36</f>
        <v>0.17979426872921292</v>
      </c>
      <c r="AG36">
        <f t="shared" ref="AG36:AG55" si="45">AE36+N36</f>
        <v>0.99307979846336292</v>
      </c>
      <c r="AH36" s="10">
        <f t="shared" ref="AH36:AH55" si="46">AH35/AG36</f>
        <v>0.95234053389225981</v>
      </c>
    </row>
    <row r="37" spans="1:34" x14ac:dyDescent="0.25">
      <c r="A37" s="1">
        <v>43191</v>
      </c>
      <c r="B37" s="2">
        <v>211315.39981785792</v>
      </c>
      <c r="C37" s="2">
        <f t="shared" si="25"/>
        <v>263255.76157700003</v>
      </c>
      <c r="D37">
        <v>0.80269999999999997</v>
      </c>
      <c r="E37">
        <f t="shared" si="27"/>
        <v>1.0244175906316184</v>
      </c>
      <c r="F37">
        <f t="shared" si="28"/>
        <v>1.0477027282388097E-2</v>
      </c>
      <c r="G37">
        <f t="shared" si="29"/>
        <v>0.80661309921501423</v>
      </c>
      <c r="H37">
        <f t="shared" si="30"/>
        <v>-1.3945219230304737E-2</v>
      </c>
      <c r="I37">
        <f t="shared" si="31"/>
        <v>3.8134482015345457E-3</v>
      </c>
      <c r="J37">
        <f t="shared" ref="J37:J55" si="47">IF(F37&lt;H37, (H37-F37)/(I37-H37), IF(F37&gt;I37, (F37-I37)/(I37-H37), 0))</f>
        <v>0.37522967905274851</v>
      </c>
      <c r="K37">
        <f t="shared" si="32"/>
        <v>1.0244175906316184</v>
      </c>
      <c r="L37">
        <f t="shared" si="33"/>
        <v>0.80661309921501423</v>
      </c>
      <c r="M37">
        <f t="shared" si="34"/>
        <v>0.80661309921501423</v>
      </c>
      <c r="N37">
        <f t="shared" si="35"/>
        <v>0.82630864766974743</v>
      </c>
      <c r="P37">
        <f t="shared" si="36"/>
        <v>1</v>
      </c>
      <c r="Q37">
        <f t="shared" si="36"/>
        <v>1</v>
      </c>
      <c r="R37" s="1">
        <v>43191</v>
      </c>
      <c r="S37">
        <f t="shared" si="26"/>
        <v>50663.236561228201</v>
      </c>
      <c r="T37">
        <v>63575.400377999998</v>
      </c>
      <c r="U37">
        <v>0.79690000000000005</v>
      </c>
      <c r="V37">
        <f t="shared" si="37"/>
        <v>1.0271050319989961</v>
      </c>
      <c r="W37">
        <f t="shared" ref="W37:W55" si="48">LOG(V37)</f>
        <v>1.1614856922708413E-2</v>
      </c>
      <c r="X37">
        <f t="shared" si="38"/>
        <v>0.1933869007849858</v>
      </c>
      <c r="Y37">
        <f t="shared" si="39"/>
        <v>-1.5941680538539935E-2</v>
      </c>
      <c r="Z37">
        <f t="shared" si="40"/>
        <v>1.2630267314862574E-2</v>
      </c>
      <c r="AA37">
        <f t="shared" si="41"/>
        <v>0</v>
      </c>
      <c r="AB37">
        <f t="shared" ref="AB37:AB55" si="49">IF(AA37&gt;1.5,1,V37)</f>
        <v>1.0271050319989961</v>
      </c>
      <c r="AC37">
        <f t="shared" si="42"/>
        <v>0.1933869007849858</v>
      </c>
      <c r="AD37">
        <f t="shared" si="43"/>
        <v>0.1933869007849858</v>
      </c>
      <c r="AE37">
        <f t="shared" si="44"/>
        <v>0.19862865891894951</v>
      </c>
      <c r="AG37">
        <f t="shared" si="45"/>
        <v>1.0249373065886969</v>
      </c>
      <c r="AH37" s="10">
        <f t="shared" si="46"/>
        <v>0.92916954800088092</v>
      </c>
    </row>
    <row r="38" spans="1:34" x14ac:dyDescent="0.25">
      <c r="A38" s="1">
        <v>43221</v>
      </c>
      <c r="B38" s="2">
        <v>183215.15428362999</v>
      </c>
      <c r="C38" s="2">
        <f t="shared" si="25"/>
        <v>238997.07055</v>
      </c>
      <c r="D38">
        <v>0.76659999999999995</v>
      </c>
      <c r="E38">
        <f t="shared" si="27"/>
        <v>1.0470910513957736</v>
      </c>
      <c r="F38">
        <f t="shared" si="28"/>
        <v>1.9984448058439477E-2</v>
      </c>
      <c r="G38">
        <f t="shared" si="29"/>
        <v>0.78921174980545794</v>
      </c>
      <c r="H38">
        <f t="shared" si="30"/>
        <v>-1.3945219230304737E-2</v>
      </c>
      <c r="I38">
        <f t="shared" si="31"/>
        <v>3.8134482015345457E-3</v>
      </c>
      <c r="J38">
        <f t="shared" si="47"/>
        <v>0.91059759517271877</v>
      </c>
      <c r="K38">
        <f t="shared" si="32"/>
        <v>1.0470910513957736</v>
      </c>
      <c r="L38">
        <f t="shared" si="33"/>
        <v>0.78921174980545794</v>
      </c>
      <c r="M38">
        <f t="shared" si="34"/>
        <v>0.78921174980545794</v>
      </c>
      <c r="N38">
        <f t="shared" si="35"/>
        <v>0.82637656087769518</v>
      </c>
      <c r="P38">
        <f t="shared" si="36"/>
        <v>1</v>
      </c>
      <c r="Q38">
        <f t="shared" si="36"/>
        <v>1</v>
      </c>
      <c r="R38" s="1">
        <v>43221</v>
      </c>
      <c r="S38">
        <f t="shared" si="26"/>
        <v>48934.397885091304</v>
      </c>
      <c r="T38">
        <v>64891.125693000002</v>
      </c>
      <c r="U38">
        <v>0.75409999999999999</v>
      </c>
      <c r="V38">
        <f t="shared" si="37"/>
        <v>1.0567563983556558</v>
      </c>
      <c r="W38">
        <f t="shared" si="48"/>
        <v>2.3974886037032093E-2</v>
      </c>
      <c r="X38">
        <f t="shared" si="38"/>
        <v>0.210788250194542</v>
      </c>
      <c r="Y38">
        <f t="shared" si="39"/>
        <v>-1.5941680538539935E-2</v>
      </c>
      <c r="Z38">
        <f t="shared" si="40"/>
        <v>1.2630267314862574E-2</v>
      </c>
      <c r="AA38">
        <f t="shared" si="41"/>
        <v>0.39705443886348613</v>
      </c>
      <c r="AB38">
        <f t="shared" si="49"/>
        <v>1.0567563983556558</v>
      </c>
      <c r="AC38">
        <f t="shared" si="42"/>
        <v>0.210788250194542</v>
      </c>
      <c r="AD38">
        <f t="shared" si="43"/>
        <v>0.210788250194542</v>
      </c>
      <c r="AE38">
        <f t="shared" si="44"/>
        <v>0.22275183209127508</v>
      </c>
      <c r="AG38">
        <f t="shared" si="45"/>
        <v>1.0491283929689703</v>
      </c>
      <c r="AH38" s="10">
        <f t="shared" si="46"/>
        <v>0.88565856593718417</v>
      </c>
    </row>
    <row r="39" spans="1:34" x14ac:dyDescent="0.25">
      <c r="A39" s="1">
        <v>43252</v>
      </c>
      <c r="B39" s="2">
        <v>205768.46182022261</v>
      </c>
      <c r="C39" s="2">
        <f t="shared" si="25"/>
        <v>260763.47968600001</v>
      </c>
      <c r="D39">
        <v>0.78910000000000002</v>
      </c>
      <c r="E39">
        <f t="shared" si="27"/>
        <v>0.97148650361170941</v>
      </c>
      <c r="F39">
        <f t="shared" si="28"/>
        <v>-1.2563228463761076E-2</v>
      </c>
      <c r="G39">
        <f t="shared" si="29"/>
        <v>0.78709221563833076</v>
      </c>
      <c r="H39">
        <f t="shared" si="30"/>
        <v>-1.3945219230304737E-2</v>
      </c>
      <c r="I39">
        <f t="shared" si="31"/>
        <v>3.8134482015345457E-3</v>
      </c>
      <c r="J39">
        <f t="shared" si="47"/>
        <v>0</v>
      </c>
      <c r="K39">
        <f t="shared" si="32"/>
        <v>0.97148650361170941</v>
      </c>
      <c r="L39">
        <f t="shared" si="33"/>
        <v>0.78709221563833076</v>
      </c>
      <c r="M39">
        <f t="shared" si="34"/>
        <v>0.78709221563833076</v>
      </c>
      <c r="N39">
        <f t="shared" si="35"/>
        <v>0.76464946459047556</v>
      </c>
      <c r="P39">
        <f t="shared" si="36"/>
        <v>1</v>
      </c>
      <c r="Q39">
        <f t="shared" si="36"/>
        <v>1</v>
      </c>
      <c r="R39" s="1">
        <v>43252</v>
      </c>
      <c r="S39">
        <f t="shared" si="26"/>
        <v>55660.196387690994</v>
      </c>
      <c r="T39">
        <v>72616.042254</v>
      </c>
      <c r="U39">
        <v>0.76649999999999996</v>
      </c>
      <c r="V39">
        <f t="shared" si="37"/>
        <v>0.98382257012394003</v>
      </c>
      <c r="W39">
        <f t="shared" si="48"/>
        <v>-7.0832184021742076E-3</v>
      </c>
      <c r="X39">
        <f t="shared" si="38"/>
        <v>0.21290778436166921</v>
      </c>
      <c r="Y39">
        <f t="shared" si="39"/>
        <v>-1.5941680538539935E-2</v>
      </c>
      <c r="Z39">
        <f t="shared" si="40"/>
        <v>1.2630267314862574E-2</v>
      </c>
      <c r="AA39">
        <f t="shared" si="41"/>
        <v>0</v>
      </c>
      <c r="AB39">
        <f t="shared" si="49"/>
        <v>0.98382257012394003</v>
      </c>
      <c r="AC39">
        <f t="shared" si="42"/>
        <v>0.21290778436166921</v>
      </c>
      <c r="AD39">
        <f t="shared" si="43"/>
        <v>0.21290778436166921</v>
      </c>
      <c r="AE39">
        <f t="shared" si="44"/>
        <v>0.20946348361009101</v>
      </c>
      <c r="AG39">
        <f t="shared" si="45"/>
        <v>0.9741129482005666</v>
      </c>
      <c r="AH39" s="10">
        <f t="shared" si="46"/>
        <v>0.90919494250971611</v>
      </c>
    </row>
    <row r="40" spans="1:34" x14ac:dyDescent="0.25">
      <c r="A40" s="1">
        <v>43282</v>
      </c>
      <c r="B40" s="2">
        <v>213370.8375325716</v>
      </c>
      <c r="C40" s="2">
        <f t="shared" si="25"/>
        <v>265783.30534700002</v>
      </c>
      <c r="D40">
        <v>0.80279999999999996</v>
      </c>
      <c r="E40">
        <f t="shared" si="27"/>
        <v>0.98293472845042362</v>
      </c>
      <c r="F40">
        <f t="shared" si="28"/>
        <v>-7.475320433353542E-3</v>
      </c>
      <c r="G40">
        <f t="shared" si="29"/>
        <v>0.78705421767125927</v>
      </c>
      <c r="H40">
        <f t="shared" si="30"/>
        <v>-1.3945219230304737E-2</v>
      </c>
      <c r="I40">
        <f t="shared" si="31"/>
        <v>3.8134482015345457E-3</v>
      </c>
      <c r="J40">
        <f t="shared" si="47"/>
        <v>0</v>
      </c>
      <c r="K40">
        <f t="shared" si="32"/>
        <v>0.98293472845042362</v>
      </c>
      <c r="L40">
        <f t="shared" si="33"/>
        <v>0.78705421767125927</v>
      </c>
      <c r="M40">
        <f t="shared" si="34"/>
        <v>0.78705421767125927</v>
      </c>
      <c r="N40">
        <f t="shared" si="35"/>
        <v>0.77362292372245989</v>
      </c>
      <c r="P40">
        <f t="shared" si="36"/>
        <v>1</v>
      </c>
      <c r="Q40">
        <f t="shared" si="36"/>
        <v>1</v>
      </c>
      <c r="R40" s="1">
        <v>43282</v>
      </c>
      <c r="S40">
        <f t="shared" si="26"/>
        <v>57729.720398360405</v>
      </c>
      <c r="T40">
        <v>79583.292526000005</v>
      </c>
      <c r="U40">
        <v>0.72540000000000004</v>
      </c>
      <c r="V40">
        <f t="shared" si="37"/>
        <v>1.0566583953680726</v>
      </c>
      <c r="W40">
        <f t="shared" si="48"/>
        <v>2.3934607945978379E-2</v>
      </c>
      <c r="X40">
        <f t="shared" si="38"/>
        <v>0.21294578232874067</v>
      </c>
      <c r="Y40">
        <f t="shared" si="39"/>
        <v>-1.5941680538539935E-2</v>
      </c>
      <c r="Z40">
        <f t="shared" si="40"/>
        <v>1.2630267314862574E-2</v>
      </c>
      <c r="AA40">
        <f t="shared" si="41"/>
        <v>0.39564473129785654</v>
      </c>
      <c r="AB40">
        <f t="shared" si="49"/>
        <v>1.0566583953680726</v>
      </c>
      <c r="AC40">
        <f t="shared" si="42"/>
        <v>0.21294578232874067</v>
      </c>
      <c r="AD40">
        <f t="shared" si="43"/>
        <v>0.21294578232874067</v>
      </c>
      <c r="AE40">
        <f t="shared" si="44"/>
        <v>0.225010948655886</v>
      </c>
      <c r="AG40">
        <f t="shared" si="45"/>
        <v>0.99863387237834589</v>
      </c>
      <c r="AH40" s="10">
        <f t="shared" si="46"/>
        <v>0.91043871799018583</v>
      </c>
    </row>
    <row r="41" spans="1:34" x14ac:dyDescent="0.25">
      <c r="A41" s="1">
        <v>43313</v>
      </c>
      <c r="B41" s="2">
        <v>204076.130289333</v>
      </c>
      <c r="C41" s="2">
        <f t="shared" si="25"/>
        <v>256441.48063500001</v>
      </c>
      <c r="D41">
        <v>0.79579999999999995</v>
      </c>
      <c r="E41">
        <f t="shared" si="27"/>
        <v>1.0087961799447098</v>
      </c>
      <c r="F41">
        <f t="shared" si="28"/>
        <v>3.8034290050784928E-3</v>
      </c>
      <c r="G41">
        <f t="shared" si="29"/>
        <v>0.77168794306038135</v>
      </c>
      <c r="H41">
        <f t="shared" si="30"/>
        <v>-1.3945219230304737E-2</v>
      </c>
      <c r="I41">
        <f t="shared" si="31"/>
        <v>3.8134482015345457E-3</v>
      </c>
      <c r="J41">
        <f t="shared" si="47"/>
        <v>0</v>
      </c>
      <c r="K41">
        <f t="shared" si="32"/>
        <v>1.0087961799447098</v>
      </c>
      <c r="L41">
        <f t="shared" si="33"/>
        <v>0.77168794306038135</v>
      </c>
      <c r="M41">
        <f t="shared" si="34"/>
        <v>0.77168794306038135</v>
      </c>
      <c r="N41">
        <f t="shared" si="35"/>
        <v>0.77847584906870348</v>
      </c>
      <c r="P41">
        <f t="shared" si="36"/>
        <v>1</v>
      </c>
      <c r="Q41">
        <f t="shared" si="36"/>
        <v>1</v>
      </c>
      <c r="R41" s="1">
        <v>43313</v>
      </c>
      <c r="S41">
        <f t="shared" si="26"/>
        <v>60378.086113222496</v>
      </c>
      <c r="T41">
        <v>78874.051095000003</v>
      </c>
      <c r="U41">
        <v>0.76549999999999996</v>
      </c>
      <c r="V41">
        <f t="shared" si="37"/>
        <v>0.94761593729588511</v>
      </c>
      <c r="W41">
        <f t="shared" si="48"/>
        <v>-2.3367643789864282E-2</v>
      </c>
      <c r="X41">
        <f t="shared" si="38"/>
        <v>0.22831205693961873</v>
      </c>
      <c r="Y41">
        <f t="shared" si="39"/>
        <v>-1.5941680538539935E-2</v>
      </c>
      <c r="Z41">
        <f t="shared" si="40"/>
        <v>1.2630267314862574E-2</v>
      </c>
      <c r="AA41" s="5">
        <f t="shared" si="41"/>
        <v>0.25990399007535714</v>
      </c>
      <c r="AB41">
        <f t="shared" si="49"/>
        <v>0.94761593729588511</v>
      </c>
      <c r="AC41">
        <f t="shared" si="42"/>
        <v>0.22831205693961873</v>
      </c>
      <c r="AD41">
        <f t="shared" si="43"/>
        <v>0.22831205693961873</v>
      </c>
      <c r="AE41">
        <f t="shared" si="44"/>
        <v>0.21635214383278831</v>
      </c>
      <c r="AG41">
        <f t="shared" si="45"/>
        <v>0.99482799290149182</v>
      </c>
      <c r="AH41" s="10">
        <f t="shared" si="46"/>
        <v>0.91517199403971516</v>
      </c>
    </row>
    <row r="42" spans="1:34" x14ac:dyDescent="0.25">
      <c r="A42" s="1">
        <v>43344</v>
      </c>
      <c r="B42" s="2">
        <v>218823.75353854889</v>
      </c>
      <c r="C42" s="2">
        <f t="shared" si="25"/>
        <v>264951.87497100001</v>
      </c>
      <c r="D42">
        <v>0.82589999999999997</v>
      </c>
      <c r="E42">
        <f t="shared" si="27"/>
        <v>0.96355490979537473</v>
      </c>
      <c r="F42">
        <f t="shared" si="28"/>
        <v>-1.6123531302623211E-2</v>
      </c>
      <c r="G42">
        <f t="shared" si="29"/>
        <v>0.75430123730849319</v>
      </c>
      <c r="H42">
        <f t="shared" si="30"/>
        <v>-1.3945219230304737E-2</v>
      </c>
      <c r="I42">
        <f t="shared" si="31"/>
        <v>3.8134482015345457E-3</v>
      </c>
      <c r="J42">
        <f t="shared" si="47"/>
        <v>0.12266191034204554</v>
      </c>
      <c r="K42">
        <f t="shared" si="32"/>
        <v>0.96355490979537473</v>
      </c>
      <c r="L42">
        <f t="shared" si="33"/>
        <v>0.75430123730849319</v>
      </c>
      <c r="M42">
        <f t="shared" si="34"/>
        <v>0.75430123730849319</v>
      </c>
      <c r="N42">
        <f t="shared" si="35"/>
        <v>0.72681066067332467</v>
      </c>
      <c r="P42">
        <f t="shared" si="36"/>
        <v>1</v>
      </c>
      <c r="Q42">
        <f t="shared" si="36"/>
        <v>1</v>
      </c>
      <c r="R42" s="1">
        <v>43344</v>
      </c>
      <c r="S42">
        <f t="shared" si="26"/>
        <v>71277.525254733293</v>
      </c>
      <c r="T42">
        <v>83141.870121</v>
      </c>
      <c r="U42">
        <v>0.85729999999999995</v>
      </c>
      <c r="V42">
        <f t="shared" si="37"/>
        <v>0.8929196314009098</v>
      </c>
      <c r="W42">
        <f t="shared" si="48"/>
        <v>-4.9187628692454466E-2</v>
      </c>
      <c r="X42">
        <f t="shared" si="38"/>
        <v>0.24569876269150681</v>
      </c>
      <c r="Y42">
        <f t="shared" si="39"/>
        <v>-1.5941680538539935E-2</v>
      </c>
      <c r="Z42">
        <f t="shared" si="40"/>
        <v>1.2630267314862574E-2</v>
      </c>
      <c r="AA42" s="5">
        <f t="shared" si="41"/>
        <v>1.1635870373449326</v>
      </c>
      <c r="AB42">
        <f t="shared" si="49"/>
        <v>0.8929196314009098</v>
      </c>
      <c r="AC42">
        <f t="shared" si="42"/>
        <v>0.24569876269150681</v>
      </c>
      <c r="AD42">
        <f t="shared" si="43"/>
        <v>0.24569876269150681</v>
      </c>
      <c r="AE42">
        <f t="shared" si="44"/>
        <v>0.21938924861815987</v>
      </c>
      <c r="AG42">
        <f t="shared" si="45"/>
        <v>0.94619990929148456</v>
      </c>
      <c r="AH42" s="10">
        <f t="shared" si="46"/>
        <v>0.96720786490562749</v>
      </c>
    </row>
    <row r="43" spans="1:34" x14ac:dyDescent="0.25">
      <c r="A43" s="1">
        <v>43374</v>
      </c>
      <c r="B43" s="2">
        <v>223787.12457038395</v>
      </c>
      <c r="C43" s="2">
        <f t="shared" si="25"/>
        <v>268329.88557599997</v>
      </c>
      <c r="D43">
        <v>0.83399999999999996</v>
      </c>
      <c r="E43">
        <f t="shared" si="27"/>
        <v>0.99028776978417266</v>
      </c>
      <c r="F43">
        <f t="shared" si="28"/>
        <v>-4.2385845247460228E-3</v>
      </c>
      <c r="G43">
        <f t="shared" si="29"/>
        <v>0.74885364696560242</v>
      </c>
      <c r="H43">
        <f t="shared" si="30"/>
        <v>-1.3945219230304737E-2</v>
      </c>
      <c r="I43">
        <f t="shared" si="31"/>
        <v>3.8134482015345457E-3</v>
      </c>
      <c r="J43">
        <f t="shared" si="47"/>
        <v>0</v>
      </c>
      <c r="K43">
        <f t="shared" si="32"/>
        <v>0.99028776978417266</v>
      </c>
      <c r="L43">
        <f t="shared" si="33"/>
        <v>0.74885364696560242</v>
      </c>
      <c r="M43">
        <f t="shared" si="34"/>
        <v>0.74885364696560242</v>
      </c>
      <c r="N43">
        <f t="shared" si="35"/>
        <v>0.7415806079483106</v>
      </c>
      <c r="P43">
        <f t="shared" si="36"/>
        <v>1</v>
      </c>
      <c r="Q43">
        <f t="shared" si="36"/>
        <v>1</v>
      </c>
      <c r="R43" s="1">
        <v>43374</v>
      </c>
      <c r="S43">
        <f t="shared" si="26"/>
        <v>75052.475766987889</v>
      </c>
      <c r="T43">
        <v>90304.988289000001</v>
      </c>
      <c r="U43">
        <v>0.83109999999999995</v>
      </c>
      <c r="V43">
        <f t="shared" si="37"/>
        <v>1.0315244856214656</v>
      </c>
      <c r="W43">
        <f t="shared" si="48"/>
        <v>1.3479541416370108E-2</v>
      </c>
      <c r="X43">
        <f t="shared" si="38"/>
        <v>0.2511463530343977</v>
      </c>
      <c r="Y43">
        <f t="shared" si="39"/>
        <v>-1.5941680538539935E-2</v>
      </c>
      <c r="Z43">
        <f t="shared" si="40"/>
        <v>1.2630267314862574E-2</v>
      </c>
      <c r="AA43">
        <f t="shared" si="41"/>
        <v>2.9724053321985799E-2</v>
      </c>
      <c r="AB43">
        <f t="shared" si="49"/>
        <v>1.0315244856214656</v>
      </c>
      <c r="AC43">
        <f t="shared" si="42"/>
        <v>0.2511463530343977</v>
      </c>
      <c r="AD43">
        <f t="shared" si="43"/>
        <v>0.2511463530343977</v>
      </c>
      <c r="AE43">
        <f t="shared" si="44"/>
        <v>0.25906361262951411</v>
      </c>
      <c r="AG43">
        <f t="shared" si="45"/>
        <v>1.0006442205778248</v>
      </c>
      <c r="AH43" s="10">
        <f t="shared" si="46"/>
        <v>0.96658517084834672</v>
      </c>
    </row>
    <row r="44" spans="1:34" x14ac:dyDescent="0.25">
      <c r="A44" s="1">
        <v>43405</v>
      </c>
      <c r="B44" s="2">
        <v>215781.01232871303</v>
      </c>
      <c r="C44" s="2">
        <f t="shared" si="25"/>
        <v>272107.20344100002</v>
      </c>
      <c r="D44">
        <v>0.79300000000000004</v>
      </c>
      <c r="E44">
        <f t="shared" si="27"/>
        <v>1.051702395964691</v>
      </c>
      <c r="F44">
        <f t="shared" si="28"/>
        <v>2.1892863320134869E-2</v>
      </c>
      <c r="G44">
        <f t="shared" si="29"/>
        <v>0.72227108685496066</v>
      </c>
      <c r="H44">
        <f t="shared" si="30"/>
        <v>-1.3945219230304737E-2</v>
      </c>
      <c r="I44">
        <f t="shared" si="31"/>
        <v>3.8134482015345457E-3</v>
      </c>
      <c r="J44">
        <f t="shared" si="47"/>
        <v>1.0180614726860628</v>
      </c>
      <c r="K44">
        <f t="shared" si="32"/>
        <v>1.051702395964691</v>
      </c>
      <c r="L44">
        <f t="shared" si="33"/>
        <v>0.72227108685496066</v>
      </c>
      <c r="M44">
        <f t="shared" si="34"/>
        <v>0.72227108685496066</v>
      </c>
      <c r="N44">
        <f t="shared" si="35"/>
        <v>0.7596142325813835</v>
      </c>
      <c r="P44">
        <f t="shared" si="36"/>
        <v>1</v>
      </c>
      <c r="Q44">
        <f t="shared" si="36"/>
        <v>1</v>
      </c>
      <c r="R44" s="1">
        <v>43405</v>
      </c>
      <c r="S44">
        <f t="shared" si="26"/>
        <v>82972.483769690298</v>
      </c>
      <c r="T44">
        <v>95557.392340999999</v>
      </c>
      <c r="U44">
        <v>0.86829999999999996</v>
      </c>
      <c r="V44">
        <f t="shared" si="37"/>
        <v>0.95715766440170447</v>
      </c>
      <c r="W44">
        <f t="shared" si="48"/>
        <v>-1.9016518712314991E-2</v>
      </c>
      <c r="X44">
        <f t="shared" si="38"/>
        <v>0.27772891314503928</v>
      </c>
      <c r="Y44">
        <f t="shared" si="39"/>
        <v>-1.5941680538539935E-2</v>
      </c>
      <c r="Z44">
        <f t="shared" si="40"/>
        <v>1.2630267314862574E-2</v>
      </c>
      <c r="AA44">
        <f t="shared" si="41"/>
        <v>0.10761738015033118</v>
      </c>
      <c r="AB44">
        <f t="shared" si="49"/>
        <v>0.95715766440170447</v>
      </c>
      <c r="AC44">
        <f t="shared" si="42"/>
        <v>0.27772891314503928</v>
      </c>
      <c r="AD44">
        <f t="shared" si="43"/>
        <v>0.27772891314503928</v>
      </c>
      <c r="AE44">
        <f t="shared" si="44"/>
        <v>0.26583035784272963</v>
      </c>
      <c r="AG44">
        <f t="shared" si="45"/>
        <v>1.0254445904241132</v>
      </c>
      <c r="AH44" s="10">
        <f t="shared" si="46"/>
        <v>0.94260107262214643</v>
      </c>
    </row>
    <row r="45" spans="1:34" x14ac:dyDescent="0.25">
      <c r="A45" s="1">
        <v>43435</v>
      </c>
      <c r="B45" s="2">
        <v>226693.65161511858</v>
      </c>
      <c r="C45" s="2">
        <f t="shared" si="25"/>
        <v>278870.28123399999</v>
      </c>
      <c r="D45">
        <v>0.81289999999999996</v>
      </c>
      <c r="E45">
        <f t="shared" si="27"/>
        <v>0.97551974412596887</v>
      </c>
      <c r="F45">
        <f t="shared" si="28"/>
        <v>-1.0763936235446924E-2</v>
      </c>
      <c r="G45">
        <f t="shared" si="29"/>
        <v>0.72151633171531138</v>
      </c>
      <c r="H45">
        <f t="shared" si="30"/>
        <v>-1.3945219230304737E-2</v>
      </c>
      <c r="I45">
        <f t="shared" si="31"/>
        <v>3.8134482015345457E-3</v>
      </c>
      <c r="J45">
        <f t="shared" si="47"/>
        <v>0</v>
      </c>
      <c r="K45">
        <f t="shared" si="32"/>
        <v>0.97551974412596887</v>
      </c>
      <c r="L45">
        <f t="shared" si="33"/>
        <v>0.72151633171531138</v>
      </c>
      <c r="M45">
        <f t="shared" si="34"/>
        <v>0.72151633171531138</v>
      </c>
      <c r="N45">
        <f t="shared" si="35"/>
        <v>0.70385342729762823</v>
      </c>
      <c r="P45">
        <f t="shared" si="36"/>
        <v>1</v>
      </c>
      <c r="Q45">
        <f t="shared" si="36"/>
        <v>1</v>
      </c>
      <c r="R45" s="1">
        <v>43435</v>
      </c>
      <c r="S45">
        <f t="shared" si="26"/>
        <v>87496.951771756794</v>
      </c>
      <c r="T45">
        <v>96447.257243999993</v>
      </c>
      <c r="U45">
        <v>0.90720000000000001</v>
      </c>
      <c r="V45">
        <f t="shared" si="37"/>
        <v>0.95712081128747795</v>
      </c>
      <c r="W45">
        <f t="shared" si="48"/>
        <v>-1.9033240526152181E-2</v>
      </c>
      <c r="X45">
        <f t="shared" si="38"/>
        <v>0.27848366828468873</v>
      </c>
      <c r="Y45">
        <f t="shared" si="39"/>
        <v>-1.5941680538539935E-2</v>
      </c>
      <c r="Z45">
        <f t="shared" si="40"/>
        <v>1.2630267314862574E-2</v>
      </c>
      <c r="AA45">
        <f t="shared" si="41"/>
        <v>0.10820263299773893</v>
      </c>
      <c r="AB45">
        <f t="shared" si="49"/>
        <v>0.95712081128747795</v>
      </c>
      <c r="AC45">
        <f t="shared" si="42"/>
        <v>0.27848366828468873</v>
      </c>
      <c r="AD45">
        <f t="shared" si="43"/>
        <v>0.27848366828468873</v>
      </c>
      <c r="AE45">
        <f t="shared" si="44"/>
        <v>0.26654251451895417</v>
      </c>
      <c r="AG45">
        <f t="shared" si="45"/>
        <v>0.9703959418165824</v>
      </c>
      <c r="AH45" s="10">
        <f t="shared" si="46"/>
        <v>0.97135718731221821</v>
      </c>
    </row>
    <row r="46" spans="1:34" x14ac:dyDescent="0.25">
      <c r="A46" s="1">
        <v>43466</v>
      </c>
      <c r="B46" s="2">
        <v>237127.11616735562</v>
      </c>
      <c r="C46" s="2">
        <f t="shared" si="25"/>
        <v>285764.17952200002</v>
      </c>
      <c r="D46">
        <v>0.82979999999999998</v>
      </c>
      <c r="E46">
        <f t="shared" si="27"/>
        <v>0.97963364666184616</v>
      </c>
      <c r="F46">
        <f t="shared" si="28"/>
        <v>-8.9363069399034691E-3</v>
      </c>
      <c r="G46">
        <f t="shared" si="29"/>
        <v>0.70502931873746899</v>
      </c>
      <c r="H46">
        <f t="shared" si="30"/>
        <v>-1.3945219230304737E-2</v>
      </c>
      <c r="I46">
        <f t="shared" si="31"/>
        <v>3.8134482015345457E-3</v>
      </c>
      <c r="J46" s="5">
        <f t="shared" si="47"/>
        <v>0</v>
      </c>
      <c r="K46" s="6">
        <f t="shared" si="32"/>
        <v>0.97963364666184616</v>
      </c>
      <c r="L46" s="6">
        <f t="shared" si="33"/>
        <v>0.70502931873746899</v>
      </c>
      <c r="M46">
        <f t="shared" si="34"/>
        <v>0.70502931873746899</v>
      </c>
      <c r="N46">
        <f t="shared" si="35"/>
        <v>0.69067044251830378</v>
      </c>
      <c r="P46">
        <f t="shared" si="36"/>
        <v>1</v>
      </c>
      <c r="Q46">
        <f t="shared" si="36"/>
        <v>1</v>
      </c>
      <c r="R46" s="1">
        <v>43466</v>
      </c>
      <c r="S46">
        <f t="shared" si="26"/>
        <v>99209.416038128998</v>
      </c>
      <c r="T46">
        <v>106505.009166</v>
      </c>
      <c r="U46">
        <v>0.93149999999999999</v>
      </c>
      <c r="V46">
        <f t="shared" si="37"/>
        <v>0.97391304347826091</v>
      </c>
      <c r="W46">
        <f t="shared" si="48"/>
        <v>-1.1479817683430054E-2</v>
      </c>
      <c r="X46">
        <f t="shared" si="38"/>
        <v>0.29497068126253101</v>
      </c>
      <c r="Y46">
        <f t="shared" si="39"/>
        <v>-1.5941680538539935E-2</v>
      </c>
      <c r="Z46">
        <f t="shared" si="40"/>
        <v>1.2630267314862574E-2</v>
      </c>
      <c r="AA46" s="5">
        <f t="shared" si="41"/>
        <v>0</v>
      </c>
      <c r="AB46" s="6">
        <f t="shared" si="49"/>
        <v>0.97391304347826091</v>
      </c>
      <c r="AC46" s="6">
        <f t="shared" si="42"/>
        <v>0.29497068126253101</v>
      </c>
      <c r="AD46">
        <f t="shared" si="43"/>
        <v>0.29497068126253101</v>
      </c>
      <c r="AE46">
        <f t="shared" si="44"/>
        <v>0.2872757939252476</v>
      </c>
      <c r="AG46">
        <f t="shared" si="45"/>
        <v>0.97794623644355139</v>
      </c>
      <c r="AH46" s="10">
        <f t="shared" si="46"/>
        <v>0.99326236056156292</v>
      </c>
    </row>
    <row r="47" spans="1:34" x14ac:dyDescent="0.25">
      <c r="A47" s="1">
        <v>43497</v>
      </c>
      <c r="B47" s="2">
        <v>241730.53697256977</v>
      </c>
      <c r="C47" s="2">
        <f t="shared" si="25"/>
        <v>299690.72275299998</v>
      </c>
      <c r="D47">
        <v>0.80659999999999998</v>
      </c>
      <c r="E47">
        <f t="shared" si="27"/>
        <v>1.0287627076617902</v>
      </c>
      <c r="F47">
        <f t="shared" si="28"/>
        <v>1.2315212821354388E-2</v>
      </c>
      <c r="G47">
        <f t="shared" si="29"/>
        <v>0.69929386035235286</v>
      </c>
      <c r="H47">
        <f t="shared" si="30"/>
        <v>-1.3945219230304737E-2</v>
      </c>
      <c r="I47">
        <f t="shared" si="31"/>
        <v>3.8134482015345457E-3</v>
      </c>
      <c r="J47" s="5">
        <f t="shared" si="47"/>
        <v>0.47873888355931149</v>
      </c>
      <c r="K47" s="6">
        <f t="shared" si="32"/>
        <v>1.0287627076617902</v>
      </c>
      <c r="L47" s="6">
        <f t="shared" si="33"/>
        <v>0.69929386035235286</v>
      </c>
      <c r="M47">
        <f t="shared" si="34"/>
        <v>0.69929386035235286</v>
      </c>
      <c r="N47">
        <f t="shared" si="35"/>
        <v>0.71940744522735234</v>
      </c>
      <c r="P47">
        <f t="shared" si="36"/>
        <v>1</v>
      </c>
      <c r="Q47">
        <f t="shared" si="36"/>
        <v>1</v>
      </c>
      <c r="R47" s="1">
        <v>43497</v>
      </c>
      <c r="S47">
        <f t="shared" si="26"/>
        <v>103947.51152448001</v>
      </c>
      <c r="T47">
        <v>114884.51760000001</v>
      </c>
      <c r="U47">
        <v>0.90480000000000005</v>
      </c>
      <c r="V47">
        <f t="shared" si="37"/>
        <v>1.0295092838196287</v>
      </c>
      <c r="W47">
        <f t="shared" si="48"/>
        <v>1.2630267314862574E-2</v>
      </c>
      <c r="X47">
        <f t="shared" si="38"/>
        <v>0.3007061396476472</v>
      </c>
      <c r="Y47">
        <f t="shared" si="39"/>
        <v>-1.5941680538539935E-2</v>
      </c>
      <c r="Z47">
        <f t="shared" si="40"/>
        <v>1.2630267314862574E-2</v>
      </c>
      <c r="AA47" s="5">
        <f t="shared" si="41"/>
        <v>0</v>
      </c>
      <c r="AB47" s="6">
        <f t="shared" si="49"/>
        <v>1.0295092838196287</v>
      </c>
      <c r="AC47" s="6">
        <f t="shared" si="42"/>
        <v>0.3007061396476472</v>
      </c>
      <c r="AD47">
        <f t="shared" si="43"/>
        <v>0.3007061396476472</v>
      </c>
      <c r="AE47">
        <f t="shared" si="44"/>
        <v>0.30957976246881452</v>
      </c>
      <c r="AG47">
        <f t="shared" si="45"/>
        <v>1.0289872076961668</v>
      </c>
      <c r="AH47" s="10">
        <f t="shared" si="46"/>
        <v>0.96528154396147503</v>
      </c>
    </row>
    <row r="48" spans="1:34" x14ac:dyDescent="0.25">
      <c r="A48" s="1">
        <v>43525</v>
      </c>
      <c r="B48" s="2">
        <v>232348.61742225359</v>
      </c>
      <c r="C48" s="2">
        <f t="shared" si="25"/>
        <v>290181.86264800001</v>
      </c>
      <c r="D48">
        <v>0.80069999999999997</v>
      </c>
      <c r="E48">
        <f t="shared" si="27"/>
        <v>1.0073685525165481</v>
      </c>
      <c r="F48">
        <f t="shared" si="28"/>
        <v>3.1883891644297634E-3</v>
      </c>
      <c r="G48">
        <f t="shared" si="29"/>
        <v>0.68148862304377844</v>
      </c>
      <c r="H48">
        <f t="shared" si="30"/>
        <v>-1.3945219230304737E-2</v>
      </c>
      <c r="I48">
        <f t="shared" si="31"/>
        <v>3.8134482015345457E-3</v>
      </c>
      <c r="J48">
        <f t="shared" si="47"/>
        <v>0</v>
      </c>
      <c r="K48">
        <f t="shared" si="32"/>
        <v>1.0073685525165481</v>
      </c>
      <c r="L48">
        <f t="shared" si="33"/>
        <v>0.68148862304377844</v>
      </c>
      <c r="M48">
        <f t="shared" si="34"/>
        <v>0.68148862304377844</v>
      </c>
      <c r="N48">
        <f t="shared" si="35"/>
        <v>0.68651020775210658</v>
      </c>
      <c r="P48">
        <f t="shared" si="36"/>
        <v>1</v>
      </c>
      <c r="Q48">
        <f t="shared" si="36"/>
        <v>1</v>
      </c>
      <c r="R48" s="1">
        <v>43525</v>
      </c>
      <c r="S48">
        <f t="shared" si="26"/>
        <v>108594.150462116</v>
      </c>
      <c r="T48">
        <v>117386.39116</v>
      </c>
      <c r="U48">
        <v>0.92510000000000003</v>
      </c>
      <c r="V48">
        <f t="shared" si="37"/>
        <v>0.9780564263322884</v>
      </c>
      <c r="W48">
        <f t="shared" si="48"/>
        <v>-9.6360890387383377E-3</v>
      </c>
      <c r="X48">
        <f t="shared" si="38"/>
        <v>0.31851137695622156</v>
      </c>
      <c r="Y48">
        <f t="shared" si="39"/>
        <v>-1.5941680538539935E-2</v>
      </c>
      <c r="Z48">
        <f t="shared" si="40"/>
        <v>1.2630267314862574E-2</v>
      </c>
      <c r="AA48">
        <f t="shared" si="41"/>
        <v>0</v>
      </c>
      <c r="AB48">
        <f t="shared" si="49"/>
        <v>0.9780564263322884</v>
      </c>
      <c r="AC48">
        <f t="shared" si="42"/>
        <v>0.31851137695622156</v>
      </c>
      <c r="AD48">
        <f t="shared" si="43"/>
        <v>0.31851137695622156</v>
      </c>
      <c r="AE48">
        <f t="shared" si="44"/>
        <v>0.31152209909197848</v>
      </c>
      <c r="AG48">
        <f t="shared" si="45"/>
        <v>0.99803230684408506</v>
      </c>
      <c r="AH48" s="10">
        <f t="shared" si="46"/>
        <v>0.96718466661047031</v>
      </c>
    </row>
    <row r="49" spans="1:34" x14ac:dyDescent="0.25">
      <c r="A49" s="1">
        <v>43556</v>
      </c>
      <c r="B49" s="2">
        <v>234285.76478275092</v>
      </c>
      <c r="C49" s="2">
        <f t="shared" si="25"/>
        <v>295181.76235700003</v>
      </c>
      <c r="D49">
        <v>0.79369999999999996</v>
      </c>
      <c r="E49">
        <f t="shared" si="27"/>
        <v>1.0088194531939021</v>
      </c>
      <c r="F49">
        <f t="shared" si="28"/>
        <v>3.8134482015345457E-3</v>
      </c>
      <c r="G49">
        <f t="shared" si="29"/>
        <v>0.67206490563241317</v>
      </c>
      <c r="H49">
        <f t="shared" si="30"/>
        <v>-1.3945219230304737E-2</v>
      </c>
      <c r="I49">
        <f t="shared" si="31"/>
        <v>3.8134482015345457E-3</v>
      </c>
      <c r="J49">
        <f t="shared" si="47"/>
        <v>0</v>
      </c>
      <c r="K49">
        <f t="shared" si="32"/>
        <v>1.0088194531939021</v>
      </c>
      <c r="L49">
        <f t="shared" si="33"/>
        <v>0.67206490563241317</v>
      </c>
      <c r="M49">
        <f t="shared" si="34"/>
        <v>0.67206490563241317</v>
      </c>
      <c r="N49">
        <f t="shared" si="35"/>
        <v>0.67799215061090246</v>
      </c>
      <c r="P49">
        <f t="shared" si="36"/>
        <v>1</v>
      </c>
      <c r="Q49">
        <f t="shared" si="36"/>
        <v>1</v>
      </c>
      <c r="R49" s="1">
        <v>43556</v>
      </c>
      <c r="S49">
        <f t="shared" si="26"/>
        <v>114320.09578110039</v>
      </c>
      <c r="T49">
        <v>123776.630339</v>
      </c>
      <c r="U49">
        <v>0.92359999999999998</v>
      </c>
      <c r="V49">
        <f t="shared" si="37"/>
        <v>1.0016240796881768</v>
      </c>
      <c r="W49">
        <f t="shared" si="48"/>
        <v>7.0475671099852488E-4</v>
      </c>
      <c r="X49">
        <f t="shared" si="38"/>
        <v>0.32793509436758683</v>
      </c>
      <c r="Y49">
        <f t="shared" si="39"/>
        <v>-1.5941680538539935E-2</v>
      </c>
      <c r="Z49">
        <f t="shared" si="40"/>
        <v>1.2630267314862574E-2</v>
      </c>
      <c r="AA49">
        <f t="shared" si="41"/>
        <v>0</v>
      </c>
      <c r="AB49">
        <f t="shared" si="49"/>
        <v>1.0016240796881768</v>
      </c>
      <c r="AC49">
        <f t="shared" si="42"/>
        <v>0.32793509436758683</v>
      </c>
      <c r="AD49">
        <f t="shared" si="43"/>
        <v>0.32793509436758683</v>
      </c>
      <c r="AE49">
        <f t="shared" si="44"/>
        <v>0.32846768709338958</v>
      </c>
      <c r="AG49">
        <f t="shared" si="45"/>
        <v>1.0064598377042921</v>
      </c>
      <c r="AH49" s="10">
        <f t="shared" si="46"/>
        <v>0.96097691172316679</v>
      </c>
    </row>
    <row r="50" spans="1:34" x14ac:dyDescent="0.25">
      <c r="A50" s="1">
        <v>43586</v>
      </c>
      <c r="B50" s="2">
        <v>261098.00706937985</v>
      </c>
      <c r="C50" s="2">
        <f t="shared" si="25"/>
        <v>319542.29233800003</v>
      </c>
      <c r="D50">
        <v>0.81710000000000005</v>
      </c>
      <c r="E50">
        <f t="shared" si="27"/>
        <v>0.97136213437767704</v>
      </c>
      <c r="F50">
        <f t="shared" si="28"/>
        <v>-1.2618830193176769E-2</v>
      </c>
      <c r="G50">
        <f t="shared" si="29"/>
        <v>0.67548867584570205</v>
      </c>
      <c r="H50">
        <f t="shared" si="30"/>
        <v>-1.3945219230304737E-2</v>
      </c>
      <c r="I50">
        <f t="shared" si="31"/>
        <v>3.8134482015345457E-3</v>
      </c>
      <c r="J50">
        <f t="shared" si="47"/>
        <v>0</v>
      </c>
      <c r="K50">
        <f t="shared" si="32"/>
        <v>0.97136213437767704</v>
      </c>
      <c r="L50">
        <f t="shared" si="33"/>
        <v>0.67548867584570205</v>
      </c>
      <c r="M50">
        <f t="shared" si="34"/>
        <v>0.67548867584570205</v>
      </c>
      <c r="N50">
        <f t="shared" si="35"/>
        <v>0.65614412191743199</v>
      </c>
      <c r="P50">
        <f t="shared" si="36"/>
        <v>1</v>
      </c>
      <c r="Q50">
        <f t="shared" si="36"/>
        <v>1</v>
      </c>
      <c r="R50" s="1">
        <v>43586</v>
      </c>
      <c r="S50">
        <f t="shared" si="26"/>
        <v>125434.01989981979</v>
      </c>
      <c r="T50">
        <v>135326.378142</v>
      </c>
      <c r="U50">
        <v>0.92689999999999995</v>
      </c>
      <c r="V50">
        <f t="shared" si="37"/>
        <v>0.99643974538785196</v>
      </c>
      <c r="W50">
        <f t="shared" si="48"/>
        <v>-1.5489579135636049E-3</v>
      </c>
      <c r="X50">
        <f t="shared" si="38"/>
        <v>0.32451132415429795</v>
      </c>
      <c r="Y50">
        <f t="shared" si="39"/>
        <v>-1.5941680538539935E-2</v>
      </c>
      <c r="Z50">
        <f t="shared" si="40"/>
        <v>1.2630267314862574E-2</v>
      </c>
      <c r="AA50">
        <f t="shared" si="41"/>
        <v>0</v>
      </c>
      <c r="AB50">
        <f t="shared" si="49"/>
        <v>0.99643974538785196</v>
      </c>
      <c r="AC50">
        <f t="shared" si="42"/>
        <v>0.32451132415429795</v>
      </c>
      <c r="AD50">
        <f t="shared" si="43"/>
        <v>0.32451132415429795</v>
      </c>
      <c r="AE50">
        <f t="shared" si="44"/>
        <v>0.32335598121578335</v>
      </c>
      <c r="AG50">
        <f t="shared" si="45"/>
        <v>0.97950010313321534</v>
      </c>
      <c r="AH50" s="10">
        <f t="shared" si="46"/>
        <v>0.98108913786655383</v>
      </c>
    </row>
    <row r="51" spans="1:34" x14ac:dyDescent="0.25">
      <c r="A51" s="1">
        <v>43617</v>
      </c>
      <c r="B51" s="2">
        <v>284026.23394413386</v>
      </c>
      <c r="C51" s="2">
        <f t="shared" si="25"/>
        <v>336563.85110099998</v>
      </c>
      <c r="D51">
        <v>0.84389999999999998</v>
      </c>
      <c r="E51">
        <f t="shared" si="27"/>
        <v>0.96824268278232029</v>
      </c>
      <c r="F51">
        <f t="shared" si="28"/>
        <v>-1.4015776386051001E-2</v>
      </c>
      <c r="G51">
        <f t="shared" si="29"/>
        <v>0.68287874721247421</v>
      </c>
      <c r="H51">
        <f t="shared" si="30"/>
        <v>-1.3945219230304737E-2</v>
      </c>
      <c r="I51">
        <f t="shared" si="31"/>
        <v>3.8134482015345457E-3</v>
      </c>
      <c r="J51">
        <f t="shared" si="47"/>
        <v>3.9731109339748499E-3</v>
      </c>
      <c r="K51">
        <f t="shared" si="32"/>
        <v>0.96824268278232029</v>
      </c>
      <c r="L51">
        <f t="shared" si="33"/>
        <v>0.68287874721247421</v>
      </c>
      <c r="M51">
        <f t="shared" si="34"/>
        <v>0.68287874721247421</v>
      </c>
      <c r="N51">
        <f t="shared" si="35"/>
        <v>0.66119235021603595</v>
      </c>
      <c r="P51">
        <f t="shared" si="36"/>
        <v>1</v>
      </c>
      <c r="Q51">
        <f t="shared" si="36"/>
        <v>1</v>
      </c>
      <c r="R51" s="1">
        <v>43617</v>
      </c>
      <c r="S51">
        <f t="shared" si="26"/>
        <v>131898.60645181499</v>
      </c>
      <c r="T51">
        <v>138476.22724599999</v>
      </c>
      <c r="U51">
        <v>0.95250000000000001</v>
      </c>
      <c r="V51">
        <f t="shared" si="37"/>
        <v>0.97312335958005247</v>
      </c>
      <c r="W51">
        <f t="shared" si="48"/>
        <v>-1.1832102188954594E-2</v>
      </c>
      <c r="X51">
        <f t="shared" si="38"/>
        <v>0.31712125278752573</v>
      </c>
      <c r="Y51">
        <f t="shared" si="39"/>
        <v>-1.5941680538539935E-2</v>
      </c>
      <c r="Z51">
        <f t="shared" si="40"/>
        <v>1.2630267314862574E-2</v>
      </c>
      <c r="AA51">
        <f t="shared" si="41"/>
        <v>0</v>
      </c>
      <c r="AB51">
        <f t="shared" si="49"/>
        <v>0.97312335958005247</v>
      </c>
      <c r="AC51">
        <f t="shared" si="42"/>
        <v>0.31712125278752573</v>
      </c>
      <c r="AD51">
        <f t="shared" si="43"/>
        <v>0.31712125278752573</v>
      </c>
      <c r="AE51">
        <f t="shared" si="44"/>
        <v>0.3085980989068321</v>
      </c>
      <c r="AG51">
        <f t="shared" si="45"/>
        <v>0.96979044912286805</v>
      </c>
      <c r="AH51" s="10">
        <f t="shared" si="46"/>
        <v>1.0116506496366353</v>
      </c>
    </row>
    <row r="52" spans="1:34" x14ac:dyDescent="0.25">
      <c r="A52" s="1">
        <v>43647</v>
      </c>
      <c r="B52" s="2">
        <v>300523.7536408655</v>
      </c>
      <c r="C52" s="2">
        <f t="shared" si="25"/>
        <v>342867.94482700003</v>
      </c>
      <c r="D52">
        <v>0.87649999999999995</v>
      </c>
      <c r="E52">
        <f t="shared" si="27"/>
        <v>0.96280661722760985</v>
      </c>
      <c r="F52">
        <f t="shared" si="28"/>
        <v>-1.6460933544950342E-2</v>
      </c>
      <c r="G52">
        <f t="shared" si="29"/>
        <v>0.66381908067430573</v>
      </c>
      <c r="H52">
        <f t="shared" si="30"/>
        <v>-1.3945219230304737E-2</v>
      </c>
      <c r="I52">
        <f t="shared" si="31"/>
        <v>3.8134482015345457E-3</v>
      </c>
      <c r="J52">
        <f t="shared" si="47"/>
        <v>0.14166120990222578</v>
      </c>
      <c r="K52">
        <f t="shared" si="32"/>
        <v>0.96280661722760985</v>
      </c>
      <c r="L52">
        <f t="shared" si="33"/>
        <v>0.66381908067430573</v>
      </c>
      <c r="M52">
        <f t="shared" si="34"/>
        <v>0.66381908067430573</v>
      </c>
      <c r="N52">
        <f t="shared" si="35"/>
        <v>0.63912940351517011</v>
      </c>
      <c r="P52">
        <f t="shared" si="36"/>
        <v>1</v>
      </c>
      <c r="Q52">
        <f t="shared" si="36"/>
        <v>1</v>
      </c>
      <c r="R52" s="1">
        <v>43647</v>
      </c>
      <c r="S52">
        <f t="shared" si="26"/>
        <v>152195.61280999679</v>
      </c>
      <c r="T52">
        <v>152515.89619199999</v>
      </c>
      <c r="U52">
        <v>0.99790000000000001</v>
      </c>
      <c r="V52">
        <f t="shared" si="37"/>
        <v>0.95450445936466577</v>
      </c>
      <c r="W52">
        <f t="shared" si="48"/>
        <v>-2.0222038278231505E-2</v>
      </c>
      <c r="X52">
        <f t="shared" si="38"/>
        <v>0.33618091932569438</v>
      </c>
      <c r="Y52">
        <f t="shared" si="39"/>
        <v>-1.5941680538539935E-2</v>
      </c>
      <c r="Z52">
        <f t="shared" si="40"/>
        <v>1.2630267314862574E-2</v>
      </c>
      <c r="AA52">
        <f t="shared" si="41"/>
        <v>0.14980979811573614</v>
      </c>
      <c r="AB52">
        <f t="shared" si="49"/>
        <v>0.95450445936466577</v>
      </c>
      <c r="AC52">
        <f t="shared" si="42"/>
        <v>0.33618091932569438</v>
      </c>
      <c r="AD52">
        <f t="shared" si="43"/>
        <v>0.33618091932569438</v>
      </c>
      <c r="AE52">
        <f t="shared" si="44"/>
        <v>0.32088618664968821</v>
      </c>
      <c r="AG52">
        <f t="shared" si="45"/>
        <v>0.96001559016485838</v>
      </c>
      <c r="AH52" s="10">
        <f t="shared" si="46"/>
        <v>1.053785646817371</v>
      </c>
    </row>
    <row r="53" spans="1:34" x14ac:dyDescent="0.25">
      <c r="A53" s="1">
        <v>43678</v>
      </c>
      <c r="B53" s="2">
        <v>325766.14182897599</v>
      </c>
      <c r="C53" s="2">
        <f t="shared" si="25"/>
        <v>352331.97256000002</v>
      </c>
      <c r="D53">
        <v>0.92459999999999998</v>
      </c>
      <c r="E53">
        <f t="shared" si="27"/>
        <v>0.94797750378542067</v>
      </c>
      <c r="F53">
        <f t="shared" si="28"/>
        <v>-2.3201968672249232E-2</v>
      </c>
      <c r="G53">
        <f t="shared" si="29"/>
        <v>0.68054547996926684</v>
      </c>
      <c r="H53">
        <f t="shared" si="30"/>
        <v>-1.3945219230304737E-2</v>
      </c>
      <c r="I53">
        <f t="shared" si="31"/>
        <v>3.8134482015345457E-3</v>
      </c>
      <c r="J53">
        <f t="shared" si="47"/>
        <v>0.52125248009026792</v>
      </c>
      <c r="K53">
        <f t="shared" si="32"/>
        <v>0.94797750378542067</v>
      </c>
      <c r="L53">
        <f t="shared" si="33"/>
        <v>0.68054547996926684</v>
      </c>
      <c r="M53">
        <f t="shared" si="34"/>
        <v>0.68054547996926684</v>
      </c>
      <c r="N53">
        <f t="shared" si="35"/>
        <v>0.64514180531371657</v>
      </c>
      <c r="P53">
        <f t="shared" si="36"/>
        <v>1</v>
      </c>
      <c r="Q53">
        <f t="shared" si="36"/>
        <v>1</v>
      </c>
      <c r="R53" s="1">
        <v>43678</v>
      </c>
      <c r="S53">
        <f t="shared" si="26"/>
        <v>152917.72488877439</v>
      </c>
      <c r="T53">
        <v>147832.29397599999</v>
      </c>
      <c r="U53">
        <v>1.0344</v>
      </c>
      <c r="V53">
        <f t="shared" si="37"/>
        <v>0.96471384377416858</v>
      </c>
      <c r="W53">
        <f t="shared" si="48"/>
        <v>-1.5601489246449229E-2</v>
      </c>
      <c r="X53">
        <f t="shared" si="38"/>
        <v>0.31945452003073316</v>
      </c>
      <c r="Y53">
        <f t="shared" si="39"/>
        <v>-1.5941680538539935E-2</v>
      </c>
      <c r="Z53">
        <f t="shared" si="40"/>
        <v>1.2630267314862574E-2</v>
      </c>
      <c r="AA53">
        <f t="shared" si="41"/>
        <v>0</v>
      </c>
      <c r="AB53">
        <f t="shared" si="49"/>
        <v>0.96471384377416858</v>
      </c>
      <c r="AC53">
        <f t="shared" si="42"/>
        <v>0.31945452003073316</v>
      </c>
      <c r="AD53">
        <f t="shared" si="43"/>
        <v>0.31945452003073316</v>
      </c>
      <c r="AE53">
        <f t="shared" si="44"/>
        <v>0.30818219792988072</v>
      </c>
      <c r="AG53">
        <f t="shared" si="45"/>
        <v>0.95332400324359723</v>
      </c>
      <c r="AH53" s="10">
        <f t="shared" si="46"/>
        <v>1.1053803777435187</v>
      </c>
    </row>
    <row r="54" spans="1:34" x14ac:dyDescent="0.25">
      <c r="A54" s="1">
        <v>43709</v>
      </c>
      <c r="B54" s="2">
        <v>314623.55555987044</v>
      </c>
      <c r="C54" s="2">
        <f t="shared" si="25"/>
        <v>324890.08215600002</v>
      </c>
      <c r="D54">
        <v>0.96840000000000004</v>
      </c>
      <c r="E54">
        <f t="shared" si="27"/>
        <v>0.95477075588599747</v>
      </c>
      <c r="F54">
        <f t="shared" si="28"/>
        <v>-2.0100891667632324E-2</v>
      </c>
      <c r="G54">
        <f t="shared" si="29"/>
        <v>0.69076420706904185</v>
      </c>
      <c r="H54">
        <f t="shared" si="30"/>
        <v>-1.3945219230304737E-2</v>
      </c>
      <c r="I54">
        <f t="shared" si="31"/>
        <v>3.8134482015345457E-3</v>
      </c>
      <c r="J54">
        <f t="shared" si="47"/>
        <v>0.34662918605543352</v>
      </c>
      <c r="K54">
        <f t="shared" si="32"/>
        <v>0.95477075588599747</v>
      </c>
      <c r="L54">
        <f t="shared" si="33"/>
        <v>0.69076420706904185</v>
      </c>
      <c r="M54">
        <f t="shared" si="34"/>
        <v>0.69076420706904185</v>
      </c>
      <c r="N54">
        <f t="shared" si="35"/>
        <v>0.65952146412230073</v>
      </c>
      <c r="P54">
        <f t="shared" si="36"/>
        <v>1</v>
      </c>
      <c r="Q54">
        <f t="shared" si="36"/>
        <v>1</v>
      </c>
      <c r="R54" s="1">
        <v>43709</v>
      </c>
      <c r="S54">
        <f t="shared" si="26"/>
        <v>140848.15582893899</v>
      </c>
      <c r="T54">
        <v>141969.71659</v>
      </c>
      <c r="U54">
        <v>0.99209999999999998</v>
      </c>
      <c r="V54">
        <f t="shared" si="37"/>
        <v>1.0426368309646206</v>
      </c>
      <c r="W54">
        <f t="shared" si="48"/>
        <v>1.8133062238972361E-2</v>
      </c>
      <c r="X54">
        <f t="shared" si="38"/>
        <v>0.3092357929309581</v>
      </c>
      <c r="Y54">
        <f t="shared" si="39"/>
        <v>-1.5941680538539935E-2</v>
      </c>
      <c r="Z54">
        <f t="shared" si="40"/>
        <v>1.2630267314862574E-2</v>
      </c>
      <c r="AA54">
        <f t="shared" si="41"/>
        <v>0.19259432196725373</v>
      </c>
      <c r="AB54">
        <f t="shared" si="49"/>
        <v>1.0426368309646206</v>
      </c>
      <c r="AC54">
        <f t="shared" si="42"/>
        <v>0.3092357929309581</v>
      </c>
      <c r="AD54">
        <f t="shared" si="43"/>
        <v>0.3092357929309581</v>
      </c>
      <c r="AE54">
        <f t="shared" si="44"/>
        <v>0.32242062716236575</v>
      </c>
      <c r="AG54">
        <f t="shared" si="45"/>
        <v>0.98194209128466647</v>
      </c>
      <c r="AH54" s="10">
        <f t="shared" si="46"/>
        <v>1.1257083157494134</v>
      </c>
    </row>
    <row r="55" spans="1:34" x14ac:dyDescent="0.25">
      <c r="A55" s="1">
        <v>43739</v>
      </c>
      <c r="B55" s="2">
        <v>339263.05141000001</v>
      </c>
      <c r="C55" s="2">
        <f t="shared" si="25"/>
        <v>339263.05141000001</v>
      </c>
      <c r="D55">
        <v>1</v>
      </c>
      <c r="E55">
        <f t="shared" si="27"/>
        <v>0.96840000000000004</v>
      </c>
      <c r="F55">
        <f t="shared" si="28"/>
        <v>-1.3945219230304737E-2</v>
      </c>
      <c r="G55">
        <f t="shared" si="29"/>
        <v>0.70218274375221501</v>
      </c>
      <c r="H55">
        <f t="shared" si="30"/>
        <v>-1.3945219230304737E-2</v>
      </c>
      <c r="I55">
        <f t="shared" si="31"/>
        <v>3.8134482015345457E-3</v>
      </c>
      <c r="J55">
        <f t="shared" si="47"/>
        <v>0</v>
      </c>
      <c r="K55">
        <f t="shared" si="32"/>
        <v>0.96840000000000004</v>
      </c>
      <c r="L55">
        <f t="shared" si="33"/>
        <v>0.70218274375221501</v>
      </c>
      <c r="M55">
        <f t="shared" si="34"/>
        <v>0.70218274375221501</v>
      </c>
      <c r="N55">
        <f t="shared" si="35"/>
        <v>0.67999376904964504</v>
      </c>
      <c r="P55">
        <f t="shared" si="36"/>
        <v>1</v>
      </c>
      <c r="Q55">
        <f t="shared" si="36"/>
        <v>1</v>
      </c>
      <c r="R55" s="1">
        <v>43739</v>
      </c>
      <c r="S55">
        <f t="shared" si="26"/>
        <v>143891.87432500001</v>
      </c>
      <c r="T55">
        <v>143891.87432500001</v>
      </c>
      <c r="U55">
        <v>1</v>
      </c>
      <c r="V55">
        <f t="shared" si="37"/>
        <v>0.99209999999999998</v>
      </c>
      <c r="W55">
        <f t="shared" si="48"/>
        <v>-3.4445503666347198E-3</v>
      </c>
      <c r="X55">
        <f t="shared" si="38"/>
        <v>0.29781725624778493</v>
      </c>
      <c r="Y55">
        <f t="shared" si="39"/>
        <v>-1.5941680538539935E-2</v>
      </c>
      <c r="Z55">
        <f t="shared" si="40"/>
        <v>1.2630267314862574E-2</v>
      </c>
      <c r="AA55">
        <f t="shared" si="41"/>
        <v>0</v>
      </c>
      <c r="AB55">
        <f t="shared" si="49"/>
        <v>0.99209999999999998</v>
      </c>
      <c r="AC55">
        <f t="shared" si="42"/>
        <v>0.29781725624778493</v>
      </c>
      <c r="AD55">
        <f t="shared" si="43"/>
        <v>0.29781725624778493</v>
      </c>
      <c r="AE55">
        <f t="shared" si="44"/>
        <v>0.29546449992342744</v>
      </c>
      <c r="AG55">
        <f t="shared" si="45"/>
        <v>0.97545826897307242</v>
      </c>
      <c r="AH55" s="10">
        <f t="shared" si="46"/>
        <v>1.1540302148799444</v>
      </c>
    </row>
    <row r="57" spans="1:34" x14ac:dyDescent="0.25">
      <c r="B57" t="s">
        <v>38</v>
      </c>
    </row>
    <row r="58" spans="1:34" x14ac:dyDescent="0.25">
      <c r="B58" t="s">
        <v>9</v>
      </c>
      <c r="C58" t="s">
        <v>37</v>
      </c>
    </row>
    <row r="59" spans="1:34" x14ac:dyDescent="0.25">
      <c r="A59" t="s">
        <v>8</v>
      </c>
    </row>
    <row r="60" spans="1:34" x14ac:dyDescent="0.25">
      <c r="A60" s="1">
        <v>43101</v>
      </c>
      <c r="B60" s="2">
        <f>B34+S34</f>
        <v>204686.8444676502</v>
      </c>
      <c r="C60">
        <f>(AH7*AH34)^0.5</f>
        <v>1</v>
      </c>
    </row>
    <row r="61" spans="1:34" x14ac:dyDescent="0.25">
      <c r="A61" s="1">
        <v>43132</v>
      </c>
      <c r="B61" s="2">
        <f t="shared" ref="B61:B81" si="50">B35+S35</f>
        <v>222140.43080827119</v>
      </c>
      <c r="C61">
        <f t="shared" ref="C61:C81" si="51">(AH8*AH35)^0.5</f>
        <v>0.94582850532710028</v>
      </c>
    </row>
    <row r="62" spans="1:34" x14ac:dyDescent="0.25">
      <c r="A62" s="1">
        <v>43160</v>
      </c>
      <c r="B62" s="2">
        <f t="shared" si="50"/>
        <v>252822.5117352771</v>
      </c>
      <c r="C62">
        <f t="shared" si="51"/>
        <v>0.95244162735696469</v>
      </c>
    </row>
    <row r="63" spans="1:34" x14ac:dyDescent="0.25">
      <c r="A63" s="1">
        <v>43191</v>
      </c>
      <c r="B63" s="2">
        <f t="shared" si="50"/>
        <v>261978.63637908612</v>
      </c>
      <c r="C63">
        <f t="shared" si="51"/>
        <v>0.92927703587132859</v>
      </c>
    </row>
    <row r="64" spans="1:34" x14ac:dyDescent="0.25">
      <c r="A64" s="1">
        <v>43221</v>
      </c>
      <c r="B64" s="2">
        <f t="shared" si="50"/>
        <v>232149.5521687213</v>
      </c>
      <c r="C64">
        <f t="shared" si="51"/>
        <v>0.88583786186029023</v>
      </c>
    </row>
    <row r="65" spans="1:3" x14ac:dyDescent="0.25">
      <c r="A65" s="1">
        <v>43252</v>
      </c>
      <c r="B65" s="2">
        <f t="shared" si="50"/>
        <v>261428.6582079136</v>
      </c>
      <c r="C65">
        <f t="shared" si="51"/>
        <v>0.90940325168221547</v>
      </c>
    </row>
    <row r="66" spans="1:3" x14ac:dyDescent="0.25">
      <c r="A66" s="1">
        <v>43282</v>
      </c>
      <c r="B66" s="2">
        <f t="shared" si="50"/>
        <v>271100.55793093203</v>
      </c>
      <c r="C66">
        <f t="shared" si="51"/>
        <v>0.91104779568089489</v>
      </c>
    </row>
    <row r="67" spans="1:3" x14ac:dyDescent="0.25">
      <c r="A67" s="1">
        <v>43313</v>
      </c>
      <c r="B67" s="2">
        <f t="shared" si="50"/>
        <v>264454.21640255547</v>
      </c>
      <c r="C67">
        <f t="shared" si="51"/>
        <v>0.91565213099683318</v>
      </c>
    </row>
    <row r="68" spans="1:3" x14ac:dyDescent="0.25">
      <c r="A68" s="1">
        <v>43344</v>
      </c>
      <c r="B68" s="2">
        <f t="shared" si="50"/>
        <v>290101.27879328217</v>
      </c>
      <c r="C68">
        <f t="shared" si="51"/>
        <v>0.96758180502696156</v>
      </c>
    </row>
    <row r="69" spans="1:3" x14ac:dyDescent="0.25">
      <c r="A69" s="1">
        <v>43374</v>
      </c>
      <c r="B69" s="2">
        <f t="shared" si="50"/>
        <v>298839.60033737181</v>
      </c>
      <c r="C69">
        <f t="shared" si="51"/>
        <v>0.96721659320487652</v>
      </c>
    </row>
    <row r="70" spans="1:3" x14ac:dyDescent="0.25">
      <c r="A70" s="1">
        <v>43405</v>
      </c>
      <c r="B70" s="2">
        <f t="shared" si="50"/>
        <v>298753.49609840335</v>
      </c>
      <c r="C70">
        <f t="shared" si="51"/>
        <v>0.942849397140754</v>
      </c>
    </row>
    <row r="71" spans="1:3" x14ac:dyDescent="0.25">
      <c r="A71" s="1">
        <v>43435</v>
      </c>
      <c r="B71" s="2">
        <f t="shared" si="50"/>
        <v>314190.60338687536</v>
      </c>
      <c r="C71">
        <f t="shared" si="51"/>
        <v>0.97164146655249661</v>
      </c>
    </row>
    <row r="72" spans="1:3" x14ac:dyDescent="0.25">
      <c r="A72" s="1">
        <v>43466</v>
      </c>
      <c r="B72" s="2">
        <f t="shared" si="50"/>
        <v>336336.53220548463</v>
      </c>
      <c r="C72">
        <f t="shared" si="51"/>
        <v>0.99350856728243864</v>
      </c>
    </row>
    <row r="73" spans="1:3" x14ac:dyDescent="0.25">
      <c r="A73" s="1">
        <v>43497</v>
      </c>
      <c r="B73" s="2">
        <f t="shared" si="50"/>
        <v>345678.04849704978</v>
      </c>
      <c r="C73">
        <f t="shared" si="51"/>
        <v>0.96552287665348246</v>
      </c>
    </row>
    <row r="74" spans="1:3" x14ac:dyDescent="0.25">
      <c r="A74" s="1">
        <v>43525</v>
      </c>
      <c r="B74" s="2">
        <f t="shared" si="50"/>
        <v>340942.76788436959</v>
      </c>
      <c r="C74">
        <f t="shared" si="51"/>
        <v>0.96726229660263097</v>
      </c>
    </row>
    <row r="75" spans="1:3" x14ac:dyDescent="0.25">
      <c r="A75" s="1">
        <v>43556</v>
      </c>
      <c r="B75" s="2">
        <f t="shared" si="50"/>
        <v>348605.86056385131</v>
      </c>
      <c r="C75">
        <f t="shared" si="51"/>
        <v>0.96102701514097644</v>
      </c>
    </row>
    <row r="76" spans="1:3" x14ac:dyDescent="0.25">
      <c r="A76" s="1">
        <v>43586</v>
      </c>
      <c r="B76" s="2">
        <f t="shared" si="50"/>
        <v>386532.02696919965</v>
      </c>
      <c r="C76">
        <f t="shared" si="51"/>
        <v>0.98116753428472259</v>
      </c>
    </row>
    <row r="77" spans="1:3" x14ac:dyDescent="0.25">
      <c r="A77" s="1">
        <v>43617</v>
      </c>
      <c r="B77" s="2">
        <f t="shared" si="50"/>
        <v>415924.84039594885</v>
      </c>
      <c r="C77">
        <f t="shared" si="51"/>
        <v>1.0117154778454649</v>
      </c>
    </row>
    <row r="78" spans="1:3" x14ac:dyDescent="0.25">
      <c r="A78" s="1">
        <v>43647</v>
      </c>
      <c r="B78" s="2">
        <f t="shared" si="50"/>
        <v>452719.36645086226</v>
      </c>
      <c r="C78">
        <f t="shared" si="51"/>
        <v>1.0537748916733813</v>
      </c>
    </row>
    <row r="79" spans="1:3" x14ac:dyDescent="0.25">
      <c r="A79" s="1">
        <v>43678</v>
      </c>
      <c r="B79" s="2">
        <f t="shared" si="50"/>
        <v>478683.86671775038</v>
      </c>
      <c r="C79">
        <f t="shared" si="51"/>
        <v>1.1052446093193951</v>
      </c>
    </row>
    <row r="80" spans="1:3" x14ac:dyDescent="0.25">
      <c r="A80" s="1">
        <v>43709</v>
      </c>
      <c r="B80" s="2">
        <f t="shared" si="50"/>
        <v>455471.71138880943</v>
      </c>
      <c r="C80">
        <f t="shared" si="51"/>
        <v>1.1260038612447631</v>
      </c>
    </row>
    <row r="81" spans="1:3" x14ac:dyDescent="0.25">
      <c r="A81" s="1">
        <v>43739</v>
      </c>
      <c r="B81" s="2">
        <f t="shared" si="50"/>
        <v>483154.92573500006</v>
      </c>
      <c r="C81">
        <f t="shared" si="51"/>
        <v>1.1542451737629826</v>
      </c>
    </row>
    <row r="85" spans="1:3" x14ac:dyDescent="0.25">
      <c r="C85" s="2"/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zoomScale="80" zoomScaleNormal="80" workbookViewId="0">
      <selection activeCell="B60" sqref="B60:B81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43</v>
      </c>
    </row>
    <row r="2" spans="1:34" s="3" customFormat="1" x14ac:dyDescent="0.25">
      <c r="B2" s="3" t="s">
        <v>39</v>
      </c>
    </row>
    <row r="3" spans="1:34" s="3" customFormat="1" x14ac:dyDescent="0.25">
      <c r="B3" s="3" t="s">
        <v>14</v>
      </c>
      <c r="T3" s="3" t="s">
        <v>15</v>
      </c>
    </row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22</v>
      </c>
      <c r="G6" t="s">
        <v>19</v>
      </c>
      <c r="H6" t="s">
        <v>20</v>
      </c>
      <c r="I6" t="s">
        <v>21</v>
      </c>
      <c r="J6" t="s">
        <v>23</v>
      </c>
      <c r="K6" t="s">
        <v>24</v>
      </c>
      <c r="L6" t="s">
        <v>27</v>
      </c>
      <c r="M6" t="s">
        <v>25</v>
      </c>
      <c r="N6" t="s">
        <v>30</v>
      </c>
      <c r="P6" t="s">
        <v>26</v>
      </c>
      <c r="Q6" t="s">
        <v>28</v>
      </c>
      <c r="R6" t="s">
        <v>8</v>
      </c>
      <c r="S6" t="s">
        <v>9</v>
      </c>
      <c r="T6" t="s">
        <v>10</v>
      </c>
      <c r="U6" t="s">
        <v>11</v>
      </c>
      <c r="V6" t="s">
        <v>18</v>
      </c>
      <c r="W6" t="s">
        <v>22</v>
      </c>
      <c r="X6" t="s">
        <v>19</v>
      </c>
      <c r="Y6" t="s">
        <v>20</v>
      </c>
      <c r="Z6" t="s">
        <v>21</v>
      </c>
      <c r="AA6" t="s">
        <v>23</v>
      </c>
      <c r="AB6" t="s">
        <v>24</v>
      </c>
      <c r="AC6" t="s">
        <v>27</v>
      </c>
      <c r="AD6" t="s">
        <v>25</v>
      </c>
      <c r="AE6" t="s">
        <v>30</v>
      </c>
      <c r="AG6" t="s">
        <v>31</v>
      </c>
      <c r="AH6" s="9" t="s">
        <v>32</v>
      </c>
    </row>
    <row r="7" spans="1:34" x14ac:dyDescent="0.25">
      <c r="A7" s="12">
        <v>43101</v>
      </c>
      <c r="B7" s="13">
        <f>C7*D7</f>
        <v>126546.08790568498</v>
      </c>
      <c r="C7" s="13">
        <v>182369.34414999999</v>
      </c>
      <c r="D7" s="11">
        <v>0.69389999999999996</v>
      </c>
      <c r="E7" s="11"/>
      <c r="F7" s="11"/>
      <c r="G7" s="11"/>
      <c r="H7" s="11">
        <f>QUARTILE($F$8:$F$28,1)</f>
        <v>-4.4059613986522916E-3</v>
      </c>
      <c r="I7" s="11">
        <f>QUARTILE($F$8:$F$28,3)</f>
        <v>2.4529322930118811E-2</v>
      </c>
      <c r="J7" s="11"/>
      <c r="K7" s="11"/>
      <c r="L7" s="11"/>
      <c r="M7" s="11"/>
      <c r="N7" s="11"/>
      <c r="O7" s="11"/>
      <c r="P7" s="11"/>
      <c r="Q7" s="11"/>
      <c r="R7" s="12">
        <v>43101</v>
      </c>
      <c r="S7" s="11">
        <f>T7*U7</f>
        <v>15442.489063474201</v>
      </c>
      <c r="T7" s="11">
        <v>14904.438822</v>
      </c>
      <c r="U7" s="11">
        <v>1.0361</v>
      </c>
      <c r="V7" s="11"/>
      <c r="W7" s="11"/>
      <c r="X7" s="11"/>
      <c r="Y7" s="11">
        <f>QUARTILE($W$8:$W$28,1)</f>
        <v>-1.0891077805272969E-2</v>
      </c>
      <c r="Z7" s="11">
        <f>QUARTILE($W$8:$W$28,3)</f>
        <v>1.012453467075392E-2</v>
      </c>
      <c r="AA7" s="11"/>
      <c r="AB7" s="11"/>
      <c r="AC7" s="11"/>
      <c r="AD7" s="11"/>
      <c r="AE7" s="11"/>
      <c r="AH7" s="9">
        <v>1</v>
      </c>
    </row>
    <row r="8" spans="1:34" x14ac:dyDescent="0.25">
      <c r="A8" s="12">
        <v>43132</v>
      </c>
      <c r="B8" s="13">
        <f t="shared" ref="B8:B28" si="0">C8*D8</f>
        <v>136927.79090809831</v>
      </c>
      <c r="C8" s="13">
        <v>197330.72619700001</v>
      </c>
      <c r="D8" s="11">
        <v>0.69389999999999996</v>
      </c>
      <c r="E8" s="11">
        <f>D8/D7</f>
        <v>1</v>
      </c>
      <c r="F8" s="11">
        <f>LOG(E8)</f>
        <v>0</v>
      </c>
      <c r="G8" s="11">
        <f>B7/(B7+S7)</f>
        <v>0.89124132804832312</v>
      </c>
      <c r="H8" s="11">
        <f t="shared" ref="H8:H28" si="1">QUARTILE($F$8:$F$28,1)</f>
        <v>-4.4059613986522916E-3</v>
      </c>
      <c r="I8" s="11">
        <f t="shared" ref="I8:I28" si="2">QUARTILE($F$8:$F$28,3)</f>
        <v>2.4529322930118811E-2</v>
      </c>
      <c r="J8" s="11">
        <f>IF(F8&lt;H8, (H8-F8)/(I8-H8), IF(F8&gt;I8, (F8-I8)/(I8-H8), 0))</f>
        <v>0</v>
      </c>
      <c r="K8" s="11">
        <f>IF(J8&gt;1.5,1,E8)</f>
        <v>1</v>
      </c>
      <c r="L8" s="11">
        <f>IF(J8&gt;1.5,0,G8)</f>
        <v>0.89124132804832312</v>
      </c>
      <c r="M8" s="11">
        <f>L8/P8</f>
        <v>1</v>
      </c>
      <c r="N8" s="11">
        <f>M8*K8</f>
        <v>1</v>
      </c>
      <c r="O8" s="11"/>
      <c r="P8" s="11">
        <f>L8+AC8</f>
        <v>0.89124132804832312</v>
      </c>
      <c r="Q8" s="11">
        <f>M8+AD8</f>
        <v>1</v>
      </c>
      <c r="R8" s="12">
        <v>43132</v>
      </c>
      <c r="S8" s="11">
        <f t="shared" ref="S8:S28" si="3">T8*U8</f>
        <v>14402.418631640599</v>
      </c>
      <c r="T8" s="11">
        <v>15524.866478</v>
      </c>
      <c r="U8" s="11">
        <v>0.92769999999999997</v>
      </c>
      <c r="V8" s="11">
        <f>U8/U7</f>
        <v>0.8953768941221889</v>
      </c>
      <c r="W8" s="11">
        <f>LOG(V8)</f>
        <v>-4.7994117105476339E-2</v>
      </c>
      <c r="X8" s="11">
        <f>S7/(B7+S7)</f>
        <v>0.10875867195167684</v>
      </c>
      <c r="Y8" s="11">
        <f t="shared" ref="Y8:Y28" si="4">QUARTILE($W$8:$W$28,1)</f>
        <v>-1.0891077805272969E-2</v>
      </c>
      <c r="Z8" s="11">
        <f t="shared" ref="Z8:Z28" si="5">QUARTILE($W$8:$W$28,3)</f>
        <v>1.012453467075392E-2</v>
      </c>
      <c r="AA8" s="11">
        <f>IF(W8&lt;Y8, (Y8-W8)/(Z8-Y8), IF(W8&gt;Z8, (W8-Z8)/(Z8-Y8), 0))</f>
        <v>1.7654988329523047</v>
      </c>
      <c r="AB8" s="11">
        <f>IF(AA8&gt;1.5,1,V8)</f>
        <v>1</v>
      </c>
      <c r="AC8" s="11">
        <f>IF(AA8&gt;1.5,0,X8)</f>
        <v>0</v>
      </c>
      <c r="AD8" s="11">
        <f>AC8/P8</f>
        <v>0</v>
      </c>
      <c r="AE8" s="11">
        <f>AD8*AB8</f>
        <v>0</v>
      </c>
      <c r="AG8">
        <f>AE8+N8</f>
        <v>1</v>
      </c>
      <c r="AH8" s="9">
        <f>AH7*AG8</f>
        <v>1</v>
      </c>
    </row>
    <row r="9" spans="1:34" x14ac:dyDescent="0.25">
      <c r="A9" s="12">
        <v>43160</v>
      </c>
      <c r="B9" s="13">
        <f t="shared" si="0"/>
        <v>134849.45775808347</v>
      </c>
      <c r="C9" s="13">
        <v>194335.57826499999</v>
      </c>
      <c r="D9" s="11">
        <v>0.69389999999999996</v>
      </c>
      <c r="E9" s="11">
        <f t="shared" ref="E9:E28" si="6">D9/D8</f>
        <v>1</v>
      </c>
      <c r="F9" s="11">
        <f t="shared" ref="F9:F28" si="7">LOG(E9)</f>
        <v>0</v>
      </c>
      <c r="G9" s="11">
        <f t="shared" ref="G9:G28" si="8">B8/(B8+S8)</f>
        <v>0.90482786830570949</v>
      </c>
      <c r="H9" s="11">
        <f t="shared" si="1"/>
        <v>-4.4059613986522916E-3</v>
      </c>
      <c r="I9" s="11">
        <f t="shared" si="2"/>
        <v>2.4529322930118811E-2</v>
      </c>
      <c r="J9" s="11">
        <f t="shared" ref="J9:J28" si="9">IF(F9&lt;H9, (H9-F9)/(I9-H9), IF(F9&gt;I9, (F9-I9)/(I9-H9), 0))</f>
        <v>0</v>
      </c>
      <c r="K9" s="11">
        <f t="shared" ref="K9:K28" si="10">IF(J9&gt;1.5,1,E9)</f>
        <v>1</v>
      </c>
      <c r="L9" s="11">
        <f t="shared" ref="L9:L28" si="11">IF(J9&gt;1.5,0,G9)</f>
        <v>0.90482786830570949</v>
      </c>
      <c r="M9" s="11">
        <f t="shared" ref="M9:M28" si="12">L9/P9</f>
        <v>0.9048278683057096</v>
      </c>
      <c r="N9" s="11">
        <f t="shared" ref="N9:N28" si="13">M9*K9</f>
        <v>0.9048278683057096</v>
      </c>
      <c r="O9" s="11"/>
      <c r="P9" s="11">
        <f t="shared" ref="P9:Q28" si="14">L9+AC9</f>
        <v>0.99999999999999989</v>
      </c>
      <c r="Q9" s="11">
        <f t="shared" si="14"/>
        <v>1</v>
      </c>
      <c r="R9" s="12">
        <v>43160</v>
      </c>
      <c r="S9" s="11">
        <f t="shared" si="3"/>
        <v>15086.661590001399</v>
      </c>
      <c r="T9" s="11">
        <v>15951.217583</v>
      </c>
      <c r="U9" s="11">
        <v>0.94579999999999997</v>
      </c>
      <c r="V9" s="11">
        <f t="shared" ref="V9:V28" si="15">U9/U8</f>
        <v>1.01951061765657</v>
      </c>
      <c r="W9" s="11">
        <f t="shared" ref="W9:W28" si="16">LOG(V9)</f>
        <v>8.3917530819346657E-3</v>
      </c>
      <c r="X9" s="11">
        <f t="shared" ref="X9:X28" si="17">S8/(B8+S8)</f>
        <v>9.5172131694290438E-2</v>
      </c>
      <c r="Y9" s="11">
        <f t="shared" si="4"/>
        <v>-1.0891077805272969E-2</v>
      </c>
      <c r="Z9" s="11">
        <f t="shared" si="5"/>
        <v>1.012453467075392E-2</v>
      </c>
      <c r="AA9" s="11">
        <f t="shared" ref="AA9:AA28" si="18">IF(W9&lt;Y9, (Y9-W9)/(Z9-Y9), IF(W9&gt;Z9, (W9-Z9)/(Z9-Y9), 0))</f>
        <v>0</v>
      </c>
      <c r="AB9" s="11">
        <f>IF(AA9&gt;1.5,1,V9)</f>
        <v>1.01951061765657</v>
      </c>
      <c r="AC9" s="11">
        <f t="shared" ref="AC9:AC28" si="19">IF(AA9&gt;1.5,0,X9)</f>
        <v>9.5172131694290438E-2</v>
      </c>
      <c r="AD9" s="11">
        <f t="shared" ref="AD9:AD28" si="20">AC9/P9</f>
        <v>9.5172131694290452E-2</v>
      </c>
      <c r="AE9" s="11">
        <f t="shared" ref="AE9:AE28" si="21">AD9*AB9</f>
        <v>9.702899876733849E-2</v>
      </c>
      <c r="AG9">
        <f t="shared" ref="AG9:AG28" si="22">AE9+N9</f>
        <v>1.0018568670730481</v>
      </c>
      <c r="AH9" s="9">
        <f t="shared" ref="AH9:AH28" si="23">AH8*AG9</f>
        <v>1.0018568670730481</v>
      </c>
    </row>
    <row r="10" spans="1:34" x14ac:dyDescent="0.25">
      <c r="A10" s="12">
        <v>43191</v>
      </c>
      <c r="B10" s="13">
        <f t="shared" si="0"/>
        <v>140719.92336440011</v>
      </c>
      <c r="C10" s="13">
        <v>202795.68145900001</v>
      </c>
      <c r="D10" s="11">
        <v>0.69389999999999996</v>
      </c>
      <c r="E10" s="11">
        <f t="shared" si="6"/>
        <v>1</v>
      </c>
      <c r="F10" s="11">
        <f t="shared" si="7"/>
        <v>0</v>
      </c>
      <c r="G10" s="11">
        <f t="shared" si="8"/>
        <v>0.89937940467181965</v>
      </c>
      <c r="H10" s="11">
        <f t="shared" si="1"/>
        <v>-4.4059613986522916E-3</v>
      </c>
      <c r="I10" s="11">
        <f t="shared" si="2"/>
        <v>2.4529322930118811E-2</v>
      </c>
      <c r="J10" s="11">
        <f t="shared" si="9"/>
        <v>0</v>
      </c>
      <c r="K10" s="11">
        <f t="shared" si="10"/>
        <v>1</v>
      </c>
      <c r="L10" s="11">
        <f t="shared" si="11"/>
        <v>0.89937940467181965</v>
      </c>
      <c r="M10" s="11">
        <f t="shared" si="12"/>
        <v>0.89937940467181965</v>
      </c>
      <c r="N10" s="11">
        <f t="shared" si="13"/>
        <v>0.89937940467181965</v>
      </c>
      <c r="O10" s="11"/>
      <c r="P10" s="11">
        <f t="shared" si="14"/>
        <v>1</v>
      </c>
      <c r="Q10" s="11">
        <f t="shared" si="14"/>
        <v>1</v>
      </c>
      <c r="R10" s="12">
        <v>43191</v>
      </c>
      <c r="S10" s="11">
        <f t="shared" si="3"/>
        <v>15793.7240009328</v>
      </c>
      <c r="T10" s="11">
        <v>16879.046704</v>
      </c>
      <c r="U10" s="11">
        <v>0.93569999999999998</v>
      </c>
      <c r="V10" s="11">
        <f t="shared" si="15"/>
        <v>0.98932120955804614</v>
      </c>
      <c r="W10" s="11">
        <f t="shared" si="16"/>
        <v>-4.6626802026012489E-3</v>
      </c>
      <c r="X10" s="11">
        <f t="shared" si="17"/>
        <v>0.10062059532818034</v>
      </c>
      <c r="Y10" s="11">
        <f t="shared" si="4"/>
        <v>-1.0891077805272969E-2</v>
      </c>
      <c r="Z10" s="11">
        <f t="shared" si="5"/>
        <v>1.012453467075392E-2</v>
      </c>
      <c r="AA10" s="11">
        <f t="shared" si="18"/>
        <v>0</v>
      </c>
      <c r="AB10" s="11">
        <f t="shared" ref="AB10:AB28" si="24">IF(AA10&gt;1.5,1,V10)</f>
        <v>0.98932120955804614</v>
      </c>
      <c r="AC10" s="11">
        <f t="shared" si="19"/>
        <v>0.10062059532818034</v>
      </c>
      <c r="AD10" s="11">
        <f t="shared" si="20"/>
        <v>0.10062059532818034</v>
      </c>
      <c r="AE10" s="11">
        <f t="shared" si="21"/>
        <v>9.9546089076526054E-2</v>
      </c>
      <c r="AG10">
        <f t="shared" si="22"/>
        <v>0.99892549374834572</v>
      </c>
      <c r="AH10" s="9">
        <f t="shared" si="23"/>
        <v>1.0007803656061154</v>
      </c>
    </row>
    <row r="11" spans="1:34" x14ac:dyDescent="0.25">
      <c r="A11" s="12">
        <v>43221</v>
      </c>
      <c r="B11" s="13">
        <f t="shared" si="0"/>
        <v>147090.85914569799</v>
      </c>
      <c r="C11" s="13">
        <v>208403.03081</v>
      </c>
      <c r="D11" s="11">
        <v>0.70579999999999998</v>
      </c>
      <c r="E11" s="11">
        <f t="shared" si="6"/>
        <v>1.0171494451650094</v>
      </c>
      <c r="F11" s="11">
        <f t="shared" si="7"/>
        <v>7.3847665336685513E-3</v>
      </c>
      <c r="G11" s="11">
        <f t="shared" si="8"/>
        <v>0.89909043545533629</v>
      </c>
      <c r="H11" s="11">
        <f t="shared" si="1"/>
        <v>-4.4059613986522916E-3</v>
      </c>
      <c r="I11" s="11">
        <f t="shared" si="2"/>
        <v>2.4529322930118811E-2</v>
      </c>
      <c r="J11" s="11">
        <f t="shared" si="9"/>
        <v>0</v>
      </c>
      <c r="K11" s="11">
        <f t="shared" si="10"/>
        <v>1.0171494451650094</v>
      </c>
      <c r="L11" s="11">
        <f t="shared" si="11"/>
        <v>0.89909043545533629</v>
      </c>
      <c r="M11" s="11">
        <f t="shared" si="12"/>
        <v>0.89909043545533629</v>
      </c>
      <c r="N11" s="11">
        <f t="shared" si="13"/>
        <v>0.91450933757656194</v>
      </c>
      <c r="O11" s="11"/>
      <c r="P11" s="11">
        <f t="shared" si="14"/>
        <v>1</v>
      </c>
      <c r="Q11" s="11">
        <f t="shared" si="14"/>
        <v>1</v>
      </c>
      <c r="R11" s="12">
        <v>43221</v>
      </c>
      <c r="S11" s="11">
        <f t="shared" si="3"/>
        <v>17443.291308816697</v>
      </c>
      <c r="T11" s="11">
        <v>17427.606463</v>
      </c>
      <c r="U11" s="11">
        <v>1.0008999999999999</v>
      </c>
      <c r="V11" s="11">
        <f t="shared" si="15"/>
        <v>1.069680453136689</v>
      </c>
      <c r="W11" s="11">
        <f t="shared" si="16"/>
        <v>2.9254059773103892E-2</v>
      </c>
      <c r="X11" s="11">
        <f t="shared" si="17"/>
        <v>0.10090956454466374</v>
      </c>
      <c r="Y11" s="11">
        <f t="shared" si="4"/>
        <v>-1.0891077805272969E-2</v>
      </c>
      <c r="Z11" s="11">
        <f t="shared" si="5"/>
        <v>1.012453467075392E-2</v>
      </c>
      <c r="AA11" s="11">
        <f t="shared" si="18"/>
        <v>0.91025303802930169</v>
      </c>
      <c r="AB11" s="11">
        <f t="shared" si="24"/>
        <v>1.069680453136689</v>
      </c>
      <c r="AC11" s="11">
        <f t="shared" si="19"/>
        <v>0.10090956454466374</v>
      </c>
      <c r="AD11" s="11">
        <f t="shared" si="20"/>
        <v>0.10090956454466374</v>
      </c>
      <c r="AE11" s="11">
        <f t="shared" si="21"/>
        <v>0.10794098872796187</v>
      </c>
      <c r="AG11">
        <f t="shared" si="22"/>
        <v>1.0224503263045239</v>
      </c>
      <c r="AH11" s="9">
        <f t="shared" si="23"/>
        <v>1.0232482113731334</v>
      </c>
    </row>
    <row r="12" spans="1:34" x14ac:dyDescent="0.25">
      <c r="A12" s="12">
        <v>43252</v>
      </c>
      <c r="B12" s="13">
        <f t="shared" si="0"/>
        <v>159109.39218817439</v>
      </c>
      <c r="C12" s="13">
        <v>221108.10476399999</v>
      </c>
      <c r="D12" s="11">
        <v>0.71960000000000002</v>
      </c>
      <c r="E12" s="11">
        <f t="shared" si="6"/>
        <v>1.0195522810994617</v>
      </c>
      <c r="F12" s="11">
        <f t="shared" si="7"/>
        <v>8.4095006495634138E-3</v>
      </c>
      <c r="G12" s="11">
        <f t="shared" si="8"/>
        <v>0.89398376409620273</v>
      </c>
      <c r="H12" s="11">
        <f t="shared" si="1"/>
        <v>-4.4059613986522916E-3</v>
      </c>
      <c r="I12" s="11">
        <f t="shared" si="2"/>
        <v>2.4529322930118811E-2</v>
      </c>
      <c r="J12" s="11">
        <f t="shared" si="9"/>
        <v>0</v>
      </c>
      <c r="K12" s="11">
        <f t="shared" si="10"/>
        <v>1.0195522810994617</v>
      </c>
      <c r="L12" s="11">
        <f t="shared" si="11"/>
        <v>0.89398376409620273</v>
      </c>
      <c r="M12" s="11">
        <f t="shared" si="12"/>
        <v>1</v>
      </c>
      <c r="N12" s="11">
        <f t="shared" si="13"/>
        <v>1.0195522810994617</v>
      </c>
      <c r="O12" s="11"/>
      <c r="P12" s="11">
        <f t="shared" si="14"/>
        <v>0.89398376409620273</v>
      </c>
      <c r="Q12" s="11">
        <f t="shared" si="14"/>
        <v>1</v>
      </c>
      <c r="R12" s="12">
        <v>43252</v>
      </c>
      <c r="S12" s="11">
        <f t="shared" si="3"/>
        <v>17145.7421555732</v>
      </c>
      <c r="T12" s="11">
        <v>18979.125698</v>
      </c>
      <c r="U12" s="11">
        <v>0.90339999999999998</v>
      </c>
      <c r="V12" s="11">
        <f t="shared" si="15"/>
        <v>0.90258767109601368</v>
      </c>
      <c r="W12" s="11">
        <f t="shared" si="16"/>
        <v>-4.451060302453469E-2</v>
      </c>
      <c r="X12" s="11">
        <f t="shared" si="17"/>
        <v>0.10601623590379725</v>
      </c>
      <c r="Y12" s="11">
        <f t="shared" si="4"/>
        <v>-1.0891077805272969E-2</v>
      </c>
      <c r="Z12" s="11">
        <f t="shared" si="5"/>
        <v>1.012453467075392E-2</v>
      </c>
      <c r="AA12" s="11">
        <f t="shared" si="18"/>
        <v>1.5997404433305227</v>
      </c>
      <c r="AB12" s="11">
        <f t="shared" si="24"/>
        <v>1</v>
      </c>
      <c r="AC12" s="11">
        <f t="shared" si="19"/>
        <v>0</v>
      </c>
      <c r="AD12" s="11">
        <f t="shared" si="20"/>
        <v>0</v>
      </c>
      <c r="AE12" s="11">
        <f t="shared" si="21"/>
        <v>0</v>
      </c>
      <c r="AG12">
        <f t="shared" si="22"/>
        <v>1.0195522810994617</v>
      </c>
      <c r="AH12" s="9">
        <f t="shared" si="23"/>
        <v>1.0432550480364222</v>
      </c>
    </row>
    <row r="13" spans="1:34" x14ac:dyDescent="0.25">
      <c r="A13" s="12">
        <v>43282</v>
      </c>
      <c r="B13" s="13">
        <f t="shared" si="0"/>
        <v>165242.93318877631</v>
      </c>
      <c r="C13" s="13">
        <v>224545.36375700001</v>
      </c>
      <c r="D13" s="11">
        <v>0.7359</v>
      </c>
      <c r="E13" s="11">
        <f t="shared" si="6"/>
        <v>1.022651473040578</v>
      </c>
      <c r="F13" s="11">
        <f t="shared" si="7"/>
        <v>9.7276482525343582E-3</v>
      </c>
      <c r="G13" s="11">
        <f t="shared" si="8"/>
        <v>0.90272202725093886</v>
      </c>
      <c r="H13" s="11">
        <f t="shared" si="1"/>
        <v>-4.4059613986522916E-3</v>
      </c>
      <c r="I13" s="11">
        <f t="shared" si="2"/>
        <v>2.4529322930118811E-2</v>
      </c>
      <c r="J13" s="11">
        <f t="shared" si="9"/>
        <v>0</v>
      </c>
      <c r="K13" s="11">
        <f t="shared" si="10"/>
        <v>1.022651473040578</v>
      </c>
      <c r="L13" s="11">
        <f t="shared" si="11"/>
        <v>0.90272202725093886</v>
      </c>
      <c r="M13" s="11">
        <f t="shared" si="12"/>
        <v>0.90272202725093886</v>
      </c>
      <c r="N13" s="11">
        <f t="shared" si="13"/>
        <v>0.92317001091434947</v>
      </c>
      <c r="O13" s="11"/>
      <c r="P13" s="11">
        <f t="shared" si="14"/>
        <v>1</v>
      </c>
      <c r="Q13" s="11">
        <f t="shared" si="14"/>
        <v>1</v>
      </c>
      <c r="R13" s="12">
        <v>43282</v>
      </c>
      <c r="S13" s="11">
        <f t="shared" si="3"/>
        <v>20310.677727656403</v>
      </c>
      <c r="T13" s="11">
        <v>22422.916458</v>
      </c>
      <c r="U13" s="11">
        <v>0.90580000000000005</v>
      </c>
      <c r="V13" s="11">
        <f t="shared" si="15"/>
        <v>1.0026566305069737</v>
      </c>
      <c r="W13" s="11">
        <f t="shared" si="16"/>
        <v>1.1522301215630461E-3</v>
      </c>
      <c r="X13" s="11">
        <f t="shared" si="17"/>
        <v>9.727797274906122E-2</v>
      </c>
      <c r="Y13" s="11">
        <f t="shared" si="4"/>
        <v>-1.0891077805272969E-2</v>
      </c>
      <c r="Z13" s="11">
        <f t="shared" si="5"/>
        <v>1.012453467075392E-2</v>
      </c>
      <c r="AA13" s="11">
        <f t="shared" si="18"/>
        <v>0</v>
      </c>
      <c r="AB13" s="11">
        <f t="shared" si="24"/>
        <v>1.0026566305069737</v>
      </c>
      <c r="AC13" s="11">
        <f t="shared" si="19"/>
        <v>9.727797274906122E-2</v>
      </c>
      <c r="AD13" s="11">
        <f t="shared" si="20"/>
        <v>9.727797274906122E-2</v>
      </c>
      <c r="AE13" s="11">
        <f t="shared" si="21"/>
        <v>9.7536404379122935E-2</v>
      </c>
      <c r="AG13">
        <f t="shared" si="22"/>
        <v>1.0207064152934724</v>
      </c>
      <c r="AH13" s="9">
        <f t="shared" si="23"/>
        <v>1.0648571203180759</v>
      </c>
    </row>
    <row r="14" spans="1:34" x14ac:dyDescent="0.25">
      <c r="A14" s="12">
        <v>43313</v>
      </c>
      <c r="B14" s="13">
        <f t="shared" si="0"/>
        <v>194331.14948227</v>
      </c>
      <c r="C14" s="13">
        <v>245988.79681299999</v>
      </c>
      <c r="D14" s="11">
        <v>0.79</v>
      </c>
      <c r="E14" s="11">
        <f t="shared" si="6"/>
        <v>1.0735154232912081</v>
      </c>
      <c r="F14" s="11">
        <f t="shared" si="7"/>
        <v>3.0808288364393293E-2</v>
      </c>
      <c r="G14" s="11">
        <f t="shared" si="8"/>
        <v>0.89054011060553451</v>
      </c>
      <c r="H14" s="11">
        <f t="shared" si="1"/>
        <v>-4.4059613986522916E-3</v>
      </c>
      <c r="I14" s="11">
        <f t="shared" si="2"/>
        <v>2.4529322930118811E-2</v>
      </c>
      <c r="J14" s="11">
        <f t="shared" si="9"/>
        <v>0.21700030187818628</v>
      </c>
      <c r="K14" s="11">
        <f t="shared" si="10"/>
        <v>1.0735154232912081</v>
      </c>
      <c r="L14" s="11">
        <f t="shared" si="11"/>
        <v>0.89054011060553451</v>
      </c>
      <c r="M14" s="11">
        <f t="shared" si="12"/>
        <v>0.89054011060553451</v>
      </c>
      <c r="N14" s="11">
        <f t="shared" si="13"/>
        <v>0.95600854379449962</v>
      </c>
      <c r="O14" s="11"/>
      <c r="P14" s="11">
        <f t="shared" si="14"/>
        <v>1</v>
      </c>
      <c r="Q14" s="11">
        <f t="shared" si="14"/>
        <v>1</v>
      </c>
      <c r="R14" s="12">
        <v>43313</v>
      </c>
      <c r="S14" s="11">
        <f t="shared" si="3"/>
        <v>22112.896335622401</v>
      </c>
      <c r="T14" s="11">
        <v>24756.937232</v>
      </c>
      <c r="U14" s="11">
        <v>0.89319999999999999</v>
      </c>
      <c r="V14" s="11">
        <f t="shared" si="15"/>
        <v>0.98608964451313752</v>
      </c>
      <c r="W14" s="11">
        <f t="shared" si="16"/>
        <v>-6.0836019475380776E-3</v>
      </c>
      <c r="X14" s="11">
        <f t="shared" si="17"/>
        <v>0.10945988939446545</v>
      </c>
      <c r="Y14" s="11">
        <f t="shared" si="4"/>
        <v>-1.0891077805272969E-2</v>
      </c>
      <c r="Z14" s="11">
        <f t="shared" si="5"/>
        <v>1.012453467075392E-2</v>
      </c>
      <c r="AA14" s="11">
        <f t="shared" si="18"/>
        <v>0</v>
      </c>
      <c r="AB14" s="11">
        <f t="shared" si="24"/>
        <v>0.98608964451313752</v>
      </c>
      <c r="AC14" s="11">
        <f t="shared" si="19"/>
        <v>0.10945988939446545</v>
      </c>
      <c r="AD14" s="11">
        <f t="shared" si="20"/>
        <v>0.10945988939446545</v>
      </c>
      <c r="AE14" s="11">
        <f t="shared" si="21"/>
        <v>0.10793726342143579</v>
      </c>
      <c r="AG14">
        <f t="shared" si="22"/>
        <v>1.0639458072159353</v>
      </c>
      <c r="AH14" s="9">
        <f t="shared" si="23"/>
        <v>1.1329502684464516</v>
      </c>
    </row>
    <row r="15" spans="1:34" x14ac:dyDescent="0.25">
      <c r="A15" s="12">
        <v>43344</v>
      </c>
      <c r="B15" s="13">
        <f t="shared" si="0"/>
        <v>228303.20616676091</v>
      </c>
      <c r="C15" s="13">
        <v>263660.01405100001</v>
      </c>
      <c r="D15" s="11">
        <v>0.8659</v>
      </c>
      <c r="E15" s="11">
        <f t="shared" si="6"/>
        <v>1.0960759493670886</v>
      </c>
      <c r="F15" s="11">
        <f t="shared" si="7"/>
        <v>3.9840648352936069E-2</v>
      </c>
      <c r="G15" s="11">
        <f t="shared" si="8"/>
        <v>0.89783550639121146</v>
      </c>
      <c r="H15" s="11">
        <f t="shared" si="1"/>
        <v>-4.4059613986522916E-3</v>
      </c>
      <c r="I15" s="11">
        <f t="shared" si="2"/>
        <v>2.4529322930118811E-2</v>
      </c>
      <c r="J15" s="11">
        <f t="shared" si="9"/>
        <v>0.52915759350575342</v>
      </c>
      <c r="K15" s="11">
        <f t="shared" si="10"/>
        <v>1.0960759493670886</v>
      </c>
      <c r="L15" s="11">
        <f t="shared" si="11"/>
        <v>0.89783550639121146</v>
      </c>
      <c r="M15" s="11">
        <f t="shared" si="12"/>
        <v>0.89783550639121146</v>
      </c>
      <c r="N15" s="11">
        <f t="shared" si="13"/>
        <v>0.98409590504322786</v>
      </c>
      <c r="O15" s="11"/>
      <c r="P15" s="11">
        <f t="shared" si="14"/>
        <v>1</v>
      </c>
      <c r="Q15" s="11">
        <f t="shared" si="14"/>
        <v>1</v>
      </c>
      <c r="R15" s="12">
        <v>43344</v>
      </c>
      <c r="S15" s="11">
        <f t="shared" si="3"/>
        <v>24221.449403234998</v>
      </c>
      <c r="T15" s="11">
        <v>26514.996609999998</v>
      </c>
      <c r="U15" s="11">
        <v>0.91349999999999998</v>
      </c>
      <c r="V15" s="11">
        <f t="shared" si="15"/>
        <v>1.0227272727272727</v>
      </c>
      <c r="W15" s="11">
        <f t="shared" si="16"/>
        <v>9.7598372891562393E-3</v>
      </c>
      <c r="X15" s="11">
        <f t="shared" si="17"/>
        <v>0.10216449360878853</v>
      </c>
      <c r="Y15" s="11">
        <f t="shared" si="4"/>
        <v>-1.0891077805272969E-2</v>
      </c>
      <c r="Z15" s="11">
        <f t="shared" si="5"/>
        <v>1.012453467075392E-2</v>
      </c>
      <c r="AA15" s="11">
        <f t="shared" si="18"/>
        <v>0</v>
      </c>
      <c r="AB15" s="11">
        <f t="shared" si="24"/>
        <v>1.0227272727272727</v>
      </c>
      <c r="AC15" s="11">
        <f t="shared" si="19"/>
        <v>0.10216449360878853</v>
      </c>
      <c r="AD15" s="11">
        <f t="shared" si="20"/>
        <v>0.10216449360878853</v>
      </c>
      <c r="AE15" s="11">
        <f t="shared" si="21"/>
        <v>0.10448641391807917</v>
      </c>
      <c r="AG15">
        <f t="shared" si="22"/>
        <v>1.0885823189613071</v>
      </c>
      <c r="AH15" s="9">
        <f t="shared" si="23"/>
        <v>1.2333096304932738</v>
      </c>
    </row>
    <row r="16" spans="1:34" x14ac:dyDescent="0.25">
      <c r="A16" s="12">
        <v>43374</v>
      </c>
      <c r="B16" s="13">
        <f t="shared" si="0"/>
        <v>231119.25013568441</v>
      </c>
      <c r="C16" s="13">
        <v>280620.75052900001</v>
      </c>
      <c r="D16" s="11">
        <v>0.8236</v>
      </c>
      <c r="E16" s="11">
        <f t="shared" si="6"/>
        <v>0.95114909342880238</v>
      </c>
      <c r="F16" s="11">
        <f t="shared" si="7"/>
        <v>-2.1751401697383731E-2</v>
      </c>
      <c r="G16" s="11">
        <f t="shared" si="8"/>
        <v>0.90408283362049302</v>
      </c>
      <c r="H16" s="11">
        <f t="shared" si="1"/>
        <v>-4.4059613986522916E-3</v>
      </c>
      <c r="I16" s="11">
        <f t="shared" si="2"/>
        <v>2.4529322930118811E-2</v>
      </c>
      <c r="J16" s="11">
        <f t="shared" si="9"/>
        <v>0.59945636274548086</v>
      </c>
      <c r="K16" s="11">
        <f t="shared" si="10"/>
        <v>0.95114909342880238</v>
      </c>
      <c r="L16" s="11">
        <f t="shared" si="11"/>
        <v>0.90408283362049302</v>
      </c>
      <c r="M16" s="11">
        <f t="shared" si="12"/>
        <v>0.90408283362049302</v>
      </c>
      <c r="N16" s="11">
        <f t="shared" si="13"/>
        <v>0.85991756758267468</v>
      </c>
      <c r="O16" s="11"/>
      <c r="P16" s="11">
        <f t="shared" si="14"/>
        <v>1</v>
      </c>
      <c r="Q16" s="11">
        <f t="shared" si="14"/>
        <v>1</v>
      </c>
      <c r="R16" s="12">
        <v>43374</v>
      </c>
      <c r="S16" s="11">
        <f t="shared" si="3"/>
        <v>24604.261095942002</v>
      </c>
      <c r="T16" s="11">
        <v>26948.807334000001</v>
      </c>
      <c r="U16" s="11">
        <v>0.91300000000000003</v>
      </c>
      <c r="V16" s="11">
        <f t="shared" si="15"/>
        <v>0.99945265462506849</v>
      </c>
      <c r="W16" s="11">
        <f t="shared" si="16"/>
        <v>-2.3777415425762038E-4</v>
      </c>
      <c r="X16" s="11">
        <f t="shared" si="17"/>
        <v>9.5917166379507007E-2</v>
      </c>
      <c r="Y16" s="11">
        <f t="shared" si="4"/>
        <v>-1.0891077805272969E-2</v>
      </c>
      <c r="Z16" s="11">
        <f t="shared" si="5"/>
        <v>1.012453467075392E-2</v>
      </c>
      <c r="AA16" s="11">
        <f t="shared" si="18"/>
        <v>0</v>
      </c>
      <c r="AB16" s="11">
        <f t="shared" si="24"/>
        <v>0.99945265462506849</v>
      </c>
      <c r="AC16" s="11">
        <f t="shared" si="19"/>
        <v>9.5917166379507007E-2</v>
      </c>
      <c r="AD16" s="11">
        <f t="shared" si="20"/>
        <v>9.5917166379507007E-2</v>
      </c>
      <c r="AE16" s="11">
        <f t="shared" si="21"/>
        <v>9.5864666562112649E-2</v>
      </c>
      <c r="AG16">
        <f t="shared" si="22"/>
        <v>0.95578223414478736</v>
      </c>
      <c r="AH16" s="9">
        <f t="shared" si="23"/>
        <v>1.1787754340251433</v>
      </c>
    </row>
    <row r="17" spans="1:34" x14ac:dyDescent="0.25">
      <c r="A17" s="12">
        <v>43405</v>
      </c>
      <c r="B17" s="13">
        <f t="shared" si="0"/>
        <v>235489.58839277702</v>
      </c>
      <c r="C17" s="13">
        <v>305433.96678700001</v>
      </c>
      <c r="D17" s="11">
        <v>0.77100000000000002</v>
      </c>
      <c r="E17" s="11">
        <f t="shared" si="6"/>
        <v>0.93613404565322977</v>
      </c>
      <c r="F17" s="11">
        <f t="shared" si="7"/>
        <v>-2.8661959895036764E-2</v>
      </c>
      <c r="G17" s="11">
        <f t="shared" si="8"/>
        <v>0.90378569034406764</v>
      </c>
      <c r="H17" s="11">
        <f t="shared" si="1"/>
        <v>-4.4059613986522916E-3</v>
      </c>
      <c r="I17" s="11">
        <f t="shared" si="2"/>
        <v>2.4529322930118811E-2</v>
      </c>
      <c r="J17" s="11">
        <f t="shared" si="9"/>
        <v>0.83828443573530409</v>
      </c>
      <c r="K17" s="11">
        <f t="shared" si="10"/>
        <v>0.93613404565322977</v>
      </c>
      <c r="L17" s="11">
        <f t="shared" si="11"/>
        <v>0.90378569034406764</v>
      </c>
      <c r="M17" s="11">
        <f t="shared" si="12"/>
        <v>0.90378569034406764</v>
      </c>
      <c r="N17" s="11">
        <f t="shared" si="13"/>
        <v>0.84606455470528918</v>
      </c>
      <c r="O17" s="11"/>
      <c r="P17" s="11">
        <f t="shared" si="14"/>
        <v>1</v>
      </c>
      <c r="Q17" s="11">
        <f t="shared" si="14"/>
        <v>1</v>
      </c>
      <c r="R17" s="12">
        <v>43405</v>
      </c>
      <c r="S17" s="11">
        <f t="shared" si="3"/>
        <v>25768.442472597199</v>
      </c>
      <c r="T17" s="11">
        <v>29269.016893</v>
      </c>
      <c r="U17" s="11">
        <v>0.88039999999999996</v>
      </c>
      <c r="V17" s="11">
        <f t="shared" si="15"/>
        <v>0.96429353778751359</v>
      </c>
      <c r="W17" s="11">
        <f t="shared" si="16"/>
        <v>-1.5790743652988635E-2</v>
      </c>
      <c r="X17" s="11">
        <f t="shared" si="17"/>
        <v>9.6214309655932362E-2</v>
      </c>
      <c r="Y17" s="11">
        <f t="shared" si="4"/>
        <v>-1.0891077805272969E-2</v>
      </c>
      <c r="Z17" s="11">
        <f t="shared" si="5"/>
        <v>1.012453467075392E-2</v>
      </c>
      <c r="AA17" s="11">
        <f t="shared" si="18"/>
        <v>0.23314409005708758</v>
      </c>
      <c r="AB17" s="11">
        <f t="shared" si="24"/>
        <v>0.96429353778751359</v>
      </c>
      <c r="AC17" s="11">
        <f t="shared" si="19"/>
        <v>9.6214309655932362E-2</v>
      </c>
      <c r="AD17" s="11">
        <f t="shared" si="20"/>
        <v>9.6214309655932362E-2</v>
      </c>
      <c r="AE17" s="11">
        <f t="shared" si="21"/>
        <v>9.2778837043902343E-2</v>
      </c>
      <c r="AG17">
        <f t="shared" si="22"/>
        <v>0.93884339174919151</v>
      </c>
      <c r="AH17" s="9">
        <f t="shared" si="23"/>
        <v>1.1066855265907909</v>
      </c>
    </row>
    <row r="18" spans="1:34" x14ac:dyDescent="0.25">
      <c r="A18" s="12">
        <v>43435</v>
      </c>
      <c r="B18" s="13">
        <f t="shared" si="0"/>
        <v>259628.774901272</v>
      </c>
      <c r="C18" s="13">
        <v>318250.52084000001</v>
      </c>
      <c r="D18" s="11">
        <v>0.81579999999999997</v>
      </c>
      <c r="E18" s="11">
        <f t="shared" si="6"/>
        <v>1.05810635538262</v>
      </c>
      <c r="F18" s="11">
        <f t="shared" si="7"/>
        <v>2.4529322930118811E-2</v>
      </c>
      <c r="G18" s="11">
        <f t="shared" si="8"/>
        <v>0.9013678454696934</v>
      </c>
      <c r="H18" s="11">
        <f t="shared" si="1"/>
        <v>-4.4059613986522916E-3</v>
      </c>
      <c r="I18" s="11">
        <f t="shared" si="2"/>
        <v>2.4529322930118811E-2</v>
      </c>
      <c r="J18" s="11">
        <f t="shared" si="9"/>
        <v>0</v>
      </c>
      <c r="K18" s="11">
        <f t="shared" si="10"/>
        <v>1.05810635538262</v>
      </c>
      <c r="L18" s="11">
        <f t="shared" si="11"/>
        <v>0.9013678454696934</v>
      </c>
      <c r="M18" s="11">
        <f t="shared" si="12"/>
        <v>0.9013678454696934</v>
      </c>
      <c r="N18" s="11">
        <f t="shared" si="13"/>
        <v>0.95374304582902192</v>
      </c>
      <c r="O18" s="11"/>
      <c r="P18" s="11">
        <f t="shared" si="14"/>
        <v>1</v>
      </c>
      <c r="Q18" s="11">
        <f t="shared" si="14"/>
        <v>1</v>
      </c>
      <c r="R18" s="12">
        <v>43435</v>
      </c>
      <c r="S18" s="11">
        <f t="shared" si="3"/>
        <v>26830.771793760599</v>
      </c>
      <c r="T18" s="11">
        <v>29572.106022</v>
      </c>
      <c r="U18" s="11">
        <v>0.9073</v>
      </c>
      <c r="V18" s="11">
        <f t="shared" si="15"/>
        <v>1.0305542935029532</v>
      </c>
      <c r="W18" s="11">
        <f t="shared" si="16"/>
        <v>1.3070876995968853E-2</v>
      </c>
      <c r="X18" s="11">
        <f t="shared" si="17"/>
        <v>9.863215453030659E-2</v>
      </c>
      <c r="Y18" s="11">
        <f t="shared" si="4"/>
        <v>-1.0891077805272969E-2</v>
      </c>
      <c r="Z18" s="11">
        <f t="shared" si="5"/>
        <v>1.012453467075392E-2</v>
      </c>
      <c r="AA18" s="11">
        <f t="shared" si="18"/>
        <v>0.14019778526920926</v>
      </c>
      <c r="AB18" s="11">
        <f t="shared" si="24"/>
        <v>1.0305542935029532</v>
      </c>
      <c r="AC18" s="11">
        <f t="shared" si="19"/>
        <v>9.863215453030659E-2</v>
      </c>
      <c r="AD18" s="11">
        <f t="shared" si="20"/>
        <v>9.863215453030659E-2</v>
      </c>
      <c r="AE18" s="11">
        <f t="shared" si="21"/>
        <v>0.10164579032865421</v>
      </c>
      <c r="AG18">
        <f t="shared" si="22"/>
        <v>1.0553888361576762</v>
      </c>
      <c r="AH18" s="9">
        <f t="shared" si="23"/>
        <v>1.1679835499011999</v>
      </c>
    </row>
    <row r="19" spans="1:34" x14ac:dyDescent="0.25">
      <c r="A19" s="12">
        <v>43466</v>
      </c>
      <c r="B19" s="13">
        <f t="shared" si="0"/>
        <v>280661.37471523409</v>
      </c>
      <c r="C19" s="13">
        <v>333287.46552099998</v>
      </c>
      <c r="D19" s="11">
        <v>0.84209999999999996</v>
      </c>
      <c r="E19" s="11">
        <f t="shared" si="6"/>
        <v>1.0322382936994361</v>
      </c>
      <c r="F19" s="11">
        <f t="shared" si="7"/>
        <v>1.3779966373025776E-2</v>
      </c>
      <c r="G19" s="11">
        <f t="shared" si="8"/>
        <v>0.90633661156238265</v>
      </c>
      <c r="H19" s="11">
        <f t="shared" si="1"/>
        <v>-4.4059613986522916E-3</v>
      </c>
      <c r="I19" s="11">
        <f t="shared" si="2"/>
        <v>2.4529322930118811E-2</v>
      </c>
      <c r="J19" s="11">
        <f t="shared" si="9"/>
        <v>0</v>
      </c>
      <c r="K19" s="11">
        <f t="shared" si="10"/>
        <v>1.0322382936994361</v>
      </c>
      <c r="L19" s="11">
        <f t="shared" si="11"/>
        <v>0.90633661156238265</v>
      </c>
      <c r="M19" s="11">
        <f t="shared" si="12"/>
        <v>0.90633661156238277</v>
      </c>
      <c r="N19" s="11">
        <f t="shared" si="13"/>
        <v>0.93555535743648255</v>
      </c>
      <c r="O19" s="11"/>
      <c r="P19" s="11">
        <f t="shared" si="14"/>
        <v>0.99999999999999989</v>
      </c>
      <c r="Q19" s="11">
        <f t="shared" si="14"/>
        <v>1</v>
      </c>
      <c r="R19" s="12">
        <v>43466</v>
      </c>
      <c r="S19" s="11">
        <f t="shared" si="3"/>
        <v>30556.341366016797</v>
      </c>
      <c r="T19" s="11">
        <v>32902.273463999998</v>
      </c>
      <c r="U19" s="11">
        <v>0.92869999999999997</v>
      </c>
      <c r="V19" s="11">
        <f t="shared" si="15"/>
        <v>1.0235864653367133</v>
      </c>
      <c r="W19" s="11">
        <f t="shared" si="16"/>
        <v>1.012453467075392E-2</v>
      </c>
      <c r="X19" s="11">
        <f t="shared" si="17"/>
        <v>9.3663388437617262E-2</v>
      </c>
      <c r="Y19" s="11">
        <f t="shared" si="4"/>
        <v>-1.0891077805272969E-2</v>
      </c>
      <c r="Z19" s="11">
        <f t="shared" si="5"/>
        <v>1.012453467075392E-2</v>
      </c>
      <c r="AA19" s="11">
        <f t="shared" si="18"/>
        <v>0</v>
      </c>
      <c r="AB19" s="11">
        <f t="shared" si="24"/>
        <v>1.0235864653367133</v>
      </c>
      <c r="AC19" s="11">
        <f t="shared" si="19"/>
        <v>9.3663388437617262E-2</v>
      </c>
      <c r="AD19" s="11">
        <f t="shared" si="20"/>
        <v>9.3663388437617276E-2</v>
      </c>
      <c r="AE19" s="11">
        <f t="shared" si="21"/>
        <v>9.5872576702320245E-2</v>
      </c>
      <c r="AG19">
        <f t="shared" si="22"/>
        <v>1.0314279341388028</v>
      </c>
      <c r="AH19" s="9">
        <f t="shared" si="23"/>
        <v>1.2046908599827</v>
      </c>
    </row>
    <row r="20" spans="1:34" x14ac:dyDescent="0.25">
      <c r="A20" s="12">
        <v>43497</v>
      </c>
      <c r="B20" s="13">
        <f t="shared" si="0"/>
        <v>298559.133760128</v>
      </c>
      <c r="C20" s="13">
        <v>358156.35048000002</v>
      </c>
      <c r="D20" s="11">
        <v>0.83360000000000001</v>
      </c>
      <c r="E20" s="11">
        <f t="shared" si="6"/>
        <v>0.98990618691366827</v>
      </c>
      <c r="F20" s="11">
        <f t="shared" si="7"/>
        <v>-4.4059613986522916E-3</v>
      </c>
      <c r="G20" s="11">
        <f t="shared" si="8"/>
        <v>0.90181683179617156</v>
      </c>
      <c r="H20" s="11">
        <f t="shared" si="1"/>
        <v>-4.4059613986522916E-3</v>
      </c>
      <c r="I20" s="11">
        <f t="shared" si="2"/>
        <v>2.4529322930118811E-2</v>
      </c>
      <c r="J20" s="11">
        <f t="shared" si="9"/>
        <v>0</v>
      </c>
      <c r="K20" s="11">
        <f t="shared" si="10"/>
        <v>0.98990618691366827</v>
      </c>
      <c r="L20" s="11">
        <f t="shared" si="11"/>
        <v>0.90181683179617156</v>
      </c>
      <c r="M20" s="11">
        <f t="shared" si="12"/>
        <v>0.90181683179617156</v>
      </c>
      <c r="N20" s="11">
        <f t="shared" si="13"/>
        <v>0.89271406125791319</v>
      </c>
      <c r="O20" s="11"/>
      <c r="P20" s="11">
        <f t="shared" si="14"/>
        <v>1</v>
      </c>
      <c r="Q20" s="11">
        <f t="shared" si="14"/>
        <v>1</v>
      </c>
      <c r="R20" s="12">
        <v>43497</v>
      </c>
      <c r="S20" s="11">
        <f t="shared" si="3"/>
        <v>31098.859076769597</v>
      </c>
      <c r="T20" s="11">
        <v>34336.821327999998</v>
      </c>
      <c r="U20" s="11">
        <v>0.90569999999999995</v>
      </c>
      <c r="V20" s="11">
        <f t="shared" si="15"/>
        <v>0.97523419834176805</v>
      </c>
      <c r="W20" s="11">
        <f t="shared" si="16"/>
        <v>-1.0891077805272969E-2</v>
      </c>
      <c r="X20" s="11">
        <f t="shared" si="17"/>
        <v>9.8183168203828511E-2</v>
      </c>
      <c r="Y20" s="11">
        <f t="shared" si="4"/>
        <v>-1.0891077805272969E-2</v>
      </c>
      <c r="Z20" s="11">
        <f t="shared" si="5"/>
        <v>1.012453467075392E-2</v>
      </c>
      <c r="AA20" s="11">
        <f t="shared" si="18"/>
        <v>0</v>
      </c>
      <c r="AB20" s="11">
        <f t="shared" si="24"/>
        <v>0.97523419834176805</v>
      </c>
      <c r="AC20" s="11">
        <f t="shared" si="19"/>
        <v>9.8183168203828511E-2</v>
      </c>
      <c r="AD20" s="11">
        <f t="shared" si="20"/>
        <v>9.8183168203828511E-2</v>
      </c>
      <c r="AE20" s="11">
        <f t="shared" si="21"/>
        <v>9.5751583333915674E-2</v>
      </c>
      <c r="AG20">
        <f t="shared" si="22"/>
        <v>0.98846564459182884</v>
      </c>
      <c r="AH20" s="9">
        <f t="shared" si="23"/>
        <v>1.1907955274466842</v>
      </c>
    </row>
    <row r="21" spans="1:34" x14ac:dyDescent="0.25">
      <c r="A21" s="12">
        <v>43525</v>
      </c>
      <c r="B21" s="13">
        <f t="shared" si="0"/>
        <v>305818.0103233491</v>
      </c>
      <c r="C21" s="13">
        <v>376576.788971</v>
      </c>
      <c r="D21" s="11">
        <v>0.81210000000000004</v>
      </c>
      <c r="E21" s="11">
        <f t="shared" si="6"/>
        <v>0.97420825335892514</v>
      </c>
      <c r="F21" s="11">
        <f t="shared" si="7"/>
        <v>-1.1348195465280405E-2</v>
      </c>
      <c r="G21" s="11">
        <f t="shared" si="8"/>
        <v>0.90566326389011242</v>
      </c>
      <c r="H21" s="11">
        <f t="shared" si="1"/>
        <v>-4.4059613986522916E-3</v>
      </c>
      <c r="I21" s="11">
        <f t="shared" si="2"/>
        <v>2.4529322930118811E-2</v>
      </c>
      <c r="J21" s="11">
        <f t="shared" si="9"/>
        <v>0.23992278727067043</v>
      </c>
      <c r="K21" s="11">
        <f t="shared" si="10"/>
        <v>0.97420825335892514</v>
      </c>
      <c r="L21" s="11">
        <f t="shared" si="11"/>
        <v>0.90566326389011242</v>
      </c>
      <c r="M21" s="11">
        <f t="shared" si="12"/>
        <v>0.90566326389011254</v>
      </c>
      <c r="N21" s="11">
        <f t="shared" si="13"/>
        <v>0.88230462644572982</v>
      </c>
      <c r="O21" s="11"/>
      <c r="P21" s="11">
        <f t="shared" si="14"/>
        <v>0.99999999999999989</v>
      </c>
      <c r="Q21" s="11">
        <f t="shared" si="14"/>
        <v>1</v>
      </c>
      <c r="R21" s="12">
        <v>43525</v>
      </c>
      <c r="S21" s="11">
        <f t="shared" si="3"/>
        <v>32386.173023113199</v>
      </c>
      <c r="T21" s="11">
        <v>36250.473497999999</v>
      </c>
      <c r="U21" s="11">
        <v>0.89339999999999997</v>
      </c>
      <c r="V21" s="11">
        <f t="shared" si="15"/>
        <v>0.98641934415369326</v>
      </c>
      <c r="W21" s="11">
        <f t="shared" si="16"/>
        <v>-5.9384196069404011E-3</v>
      </c>
      <c r="X21" s="11">
        <f t="shared" si="17"/>
        <v>9.4336736109887506E-2</v>
      </c>
      <c r="Y21" s="11">
        <f t="shared" si="4"/>
        <v>-1.0891077805272969E-2</v>
      </c>
      <c r="Z21" s="11">
        <f t="shared" si="5"/>
        <v>1.012453467075392E-2</v>
      </c>
      <c r="AA21" s="11">
        <f t="shared" si="18"/>
        <v>0</v>
      </c>
      <c r="AB21" s="11">
        <f t="shared" si="24"/>
        <v>0.98641934415369326</v>
      </c>
      <c r="AC21" s="11">
        <f t="shared" si="19"/>
        <v>9.4336736109887506E-2</v>
      </c>
      <c r="AD21" s="11">
        <f t="shared" si="20"/>
        <v>9.433673610988752E-2</v>
      </c>
      <c r="AE21" s="11">
        <f t="shared" si="21"/>
        <v>9.3055581363115286E-2</v>
      </c>
      <c r="AG21">
        <f t="shared" si="22"/>
        <v>0.97536020780884514</v>
      </c>
      <c r="AH21" s="9">
        <f t="shared" si="23"/>
        <v>1.1614545731082413</v>
      </c>
    </row>
    <row r="22" spans="1:34" x14ac:dyDescent="0.25">
      <c r="A22" s="12">
        <v>43556</v>
      </c>
      <c r="B22" s="13">
        <f t="shared" si="0"/>
        <v>345938.62421956501</v>
      </c>
      <c r="C22" s="13">
        <v>391998.44104200002</v>
      </c>
      <c r="D22" s="11">
        <v>0.88249999999999995</v>
      </c>
      <c r="E22" s="11">
        <f t="shared" si="6"/>
        <v>1.0866888314247012</v>
      </c>
      <c r="F22" s="11">
        <f t="shared" si="7"/>
        <v>3.6105203569691241E-2</v>
      </c>
      <c r="G22" s="11">
        <f t="shared" si="8"/>
        <v>0.90424076750719473</v>
      </c>
      <c r="H22" s="11">
        <f t="shared" si="1"/>
        <v>-4.4059613986522916E-3</v>
      </c>
      <c r="I22" s="11">
        <f t="shared" si="2"/>
        <v>2.4529322930118811E-2</v>
      </c>
      <c r="J22" s="11">
        <f t="shared" si="9"/>
        <v>0.40006106413346115</v>
      </c>
      <c r="K22" s="11">
        <f t="shared" si="10"/>
        <v>1.0866888314247012</v>
      </c>
      <c r="L22" s="11">
        <f t="shared" si="11"/>
        <v>0.90424076750719473</v>
      </c>
      <c r="M22" s="11">
        <f t="shared" si="12"/>
        <v>0.90424076750719484</v>
      </c>
      <c r="N22" s="11">
        <f t="shared" si="13"/>
        <v>0.9826283429689685</v>
      </c>
      <c r="O22" s="11"/>
      <c r="P22" s="11">
        <f t="shared" si="14"/>
        <v>0.99999999999999989</v>
      </c>
      <c r="Q22" s="11">
        <f t="shared" si="14"/>
        <v>1</v>
      </c>
      <c r="R22" s="12">
        <v>43556</v>
      </c>
      <c r="S22" s="11">
        <f t="shared" si="3"/>
        <v>34347.976762910999</v>
      </c>
      <c r="T22" s="11">
        <v>39116.247309999999</v>
      </c>
      <c r="U22" s="11">
        <v>0.87809999999999999</v>
      </c>
      <c r="V22" s="11">
        <f t="shared" si="15"/>
        <v>0.98287441235728679</v>
      </c>
      <c r="W22" s="11">
        <f t="shared" si="16"/>
        <v>-7.5019709823653837E-3</v>
      </c>
      <c r="X22" s="11">
        <f t="shared" si="17"/>
        <v>9.5759232492805185E-2</v>
      </c>
      <c r="Y22" s="11">
        <f t="shared" si="4"/>
        <v>-1.0891077805272969E-2</v>
      </c>
      <c r="Z22" s="11">
        <f t="shared" si="5"/>
        <v>1.012453467075392E-2</v>
      </c>
      <c r="AA22" s="11">
        <f t="shared" si="18"/>
        <v>0</v>
      </c>
      <c r="AB22" s="11">
        <f t="shared" si="24"/>
        <v>0.98287441235728679</v>
      </c>
      <c r="AC22" s="11">
        <f t="shared" si="19"/>
        <v>9.5759232492805185E-2</v>
      </c>
      <c r="AD22" s="11">
        <f t="shared" si="20"/>
        <v>9.5759232492805199E-2</v>
      </c>
      <c r="AE22" s="11">
        <f t="shared" si="21"/>
        <v>9.4119299364150713E-2</v>
      </c>
      <c r="AG22">
        <f t="shared" si="22"/>
        <v>1.0767476423331193</v>
      </c>
      <c r="AH22" s="9">
        <f t="shared" si="23"/>
        <v>1.2505934732713182</v>
      </c>
    </row>
    <row r="23" spans="1:34" x14ac:dyDescent="0.25">
      <c r="A23" s="12">
        <v>43586</v>
      </c>
      <c r="B23" s="13">
        <f t="shared" si="0"/>
        <v>354873.74856416602</v>
      </c>
      <c r="C23" s="13">
        <v>407432.54714600003</v>
      </c>
      <c r="D23" s="11">
        <v>0.871</v>
      </c>
      <c r="E23" s="11">
        <f t="shared" si="6"/>
        <v>0.9869688385269122</v>
      </c>
      <c r="F23" s="11">
        <f t="shared" si="7"/>
        <v>-5.6965590521969658E-3</v>
      </c>
      <c r="G23" s="11">
        <f t="shared" si="8"/>
        <v>0.90967870896799274</v>
      </c>
      <c r="H23" s="11">
        <f t="shared" si="1"/>
        <v>-4.4059613986522916E-3</v>
      </c>
      <c r="I23" s="11">
        <f t="shared" si="2"/>
        <v>2.4529322930118811E-2</v>
      </c>
      <c r="J23" s="11">
        <f t="shared" si="9"/>
        <v>4.4602902079016363E-2</v>
      </c>
      <c r="K23" s="11">
        <f t="shared" si="10"/>
        <v>0.9869688385269122</v>
      </c>
      <c r="L23" s="11">
        <f t="shared" si="11"/>
        <v>0.90967870896799274</v>
      </c>
      <c r="M23" s="11">
        <f t="shared" si="12"/>
        <v>0.90967870896799286</v>
      </c>
      <c r="N23" s="11">
        <f t="shared" si="13"/>
        <v>0.89782453882280089</v>
      </c>
      <c r="O23" s="11"/>
      <c r="P23" s="11">
        <f t="shared" si="14"/>
        <v>0.99999999999999989</v>
      </c>
      <c r="Q23" s="11">
        <f t="shared" si="14"/>
        <v>1</v>
      </c>
      <c r="R23" s="12">
        <v>43586</v>
      </c>
      <c r="S23" s="11">
        <f t="shared" si="3"/>
        <v>40273.220736331205</v>
      </c>
      <c r="T23" s="11">
        <v>43813.338486000001</v>
      </c>
      <c r="U23" s="11">
        <v>0.91920000000000002</v>
      </c>
      <c r="V23" s="11">
        <f t="shared" si="15"/>
        <v>1.0468056030064914</v>
      </c>
      <c r="W23" s="11">
        <f t="shared" si="16"/>
        <v>1.9866038526774418E-2</v>
      </c>
      <c r="X23" s="11">
        <f t="shared" si="17"/>
        <v>9.0321291032007159E-2</v>
      </c>
      <c r="Y23" s="11">
        <f t="shared" si="4"/>
        <v>-1.0891077805272969E-2</v>
      </c>
      <c r="Z23" s="11">
        <f t="shared" si="5"/>
        <v>1.012453467075392E-2</v>
      </c>
      <c r="AA23" s="11">
        <f t="shared" si="18"/>
        <v>0.46353651920128003</v>
      </c>
      <c r="AB23" s="11">
        <f t="shared" si="24"/>
        <v>1.0468056030064914</v>
      </c>
      <c r="AC23" s="11">
        <f t="shared" si="19"/>
        <v>9.0321291032007159E-2</v>
      </c>
      <c r="AD23" s="11">
        <f t="shared" si="20"/>
        <v>9.0321291032007173E-2</v>
      </c>
      <c r="AE23" s="11">
        <f t="shared" si="21"/>
        <v>9.4548833523085074E-2</v>
      </c>
      <c r="AG23">
        <f t="shared" si="22"/>
        <v>0.99237337234588596</v>
      </c>
      <c r="AH23" s="9">
        <f t="shared" si="23"/>
        <v>1.2410556625040126</v>
      </c>
    </row>
    <row r="24" spans="1:34" x14ac:dyDescent="0.25">
      <c r="A24" s="12">
        <v>43617</v>
      </c>
      <c r="B24" s="13">
        <f t="shared" si="0"/>
        <v>376506.77089438192</v>
      </c>
      <c r="C24" s="13">
        <v>423660.14503700001</v>
      </c>
      <c r="D24" s="11">
        <v>0.88870000000000005</v>
      </c>
      <c r="E24" s="11">
        <f t="shared" si="6"/>
        <v>1.020321469575201</v>
      </c>
      <c r="F24" s="11">
        <f t="shared" si="7"/>
        <v>8.7370251606066519E-3</v>
      </c>
      <c r="G24" s="11">
        <f t="shared" si="8"/>
        <v>0.89808040079967144</v>
      </c>
      <c r="H24" s="11">
        <f t="shared" si="1"/>
        <v>-4.4059613986522916E-3</v>
      </c>
      <c r="I24" s="11">
        <f t="shared" si="2"/>
        <v>2.4529322930118811E-2</v>
      </c>
      <c r="J24" s="11">
        <f t="shared" si="9"/>
        <v>0</v>
      </c>
      <c r="K24" s="11">
        <f t="shared" si="10"/>
        <v>1.020321469575201</v>
      </c>
      <c r="L24" s="11">
        <f t="shared" si="11"/>
        <v>0.89808040079967144</v>
      </c>
      <c r="M24" s="11">
        <f t="shared" si="12"/>
        <v>0.89808040079967144</v>
      </c>
      <c r="N24" s="11">
        <f t="shared" si="13"/>
        <v>0.91633071434060631</v>
      </c>
      <c r="O24" s="11"/>
      <c r="P24" s="11">
        <f t="shared" si="14"/>
        <v>1</v>
      </c>
      <c r="Q24" s="11">
        <f t="shared" si="14"/>
        <v>1</v>
      </c>
      <c r="R24" s="12">
        <v>43617</v>
      </c>
      <c r="S24" s="11">
        <f t="shared" si="3"/>
        <v>40396.900455775998</v>
      </c>
      <c r="T24" s="11">
        <v>44343.469215999998</v>
      </c>
      <c r="U24" s="11">
        <v>0.91100000000000003</v>
      </c>
      <c r="V24" s="11">
        <f t="shared" si="15"/>
        <v>0.99107919930374244</v>
      </c>
      <c r="W24" s="11">
        <f t="shared" si="16"/>
        <v>-3.8916387072304905E-3</v>
      </c>
      <c r="X24" s="11">
        <f t="shared" si="17"/>
        <v>0.10191959920032855</v>
      </c>
      <c r="Y24" s="11">
        <f t="shared" si="4"/>
        <v>-1.0891077805272969E-2</v>
      </c>
      <c r="Z24" s="11">
        <f t="shared" si="5"/>
        <v>1.012453467075392E-2</v>
      </c>
      <c r="AA24" s="11">
        <f t="shared" si="18"/>
        <v>0</v>
      </c>
      <c r="AB24" s="11">
        <f t="shared" si="24"/>
        <v>0.99107919930374244</v>
      </c>
      <c r="AC24" s="11">
        <f t="shared" si="19"/>
        <v>0.10191959920032855</v>
      </c>
      <c r="AD24" s="11">
        <f t="shared" si="20"/>
        <v>0.10191959920032855</v>
      </c>
      <c r="AE24" s="11">
        <f t="shared" si="21"/>
        <v>0.10101039476881997</v>
      </c>
      <c r="AG24">
        <f t="shared" si="22"/>
        <v>1.0173411091094262</v>
      </c>
      <c r="AH24" s="9">
        <f t="shared" si="23"/>
        <v>1.2625769441583659</v>
      </c>
    </row>
    <row r="25" spans="1:34" x14ac:dyDescent="0.25">
      <c r="A25" s="12">
        <v>43647</v>
      </c>
      <c r="B25" s="13">
        <f t="shared" si="0"/>
        <v>413796.2987483663</v>
      </c>
      <c r="C25" s="13">
        <v>435437.54472100001</v>
      </c>
      <c r="D25" s="11">
        <v>0.95030000000000003</v>
      </c>
      <c r="E25" s="11">
        <f t="shared" si="6"/>
        <v>1.0693147293799932</v>
      </c>
      <c r="F25" s="11">
        <f t="shared" si="7"/>
        <v>2.9105549096427361E-2</v>
      </c>
      <c r="G25" s="11">
        <f t="shared" si="8"/>
        <v>0.90310255526186856</v>
      </c>
      <c r="H25" s="11">
        <f t="shared" si="1"/>
        <v>-4.4059613986522916E-3</v>
      </c>
      <c r="I25" s="11">
        <f t="shared" si="2"/>
        <v>2.4529322930118811E-2</v>
      </c>
      <c r="J25" s="11">
        <f t="shared" si="9"/>
        <v>0.15815383440895686</v>
      </c>
      <c r="K25" s="11">
        <f t="shared" si="10"/>
        <v>1.0693147293799932</v>
      </c>
      <c r="L25" s="11">
        <f t="shared" si="11"/>
        <v>0.90310255526186856</v>
      </c>
      <c r="M25" s="11">
        <f t="shared" si="12"/>
        <v>0.90310255526186867</v>
      </c>
      <c r="N25" s="11">
        <f t="shared" si="13"/>
        <v>0.96570086448222536</v>
      </c>
      <c r="O25" s="11"/>
      <c r="P25" s="11">
        <f t="shared" si="14"/>
        <v>0.99999999999999989</v>
      </c>
      <c r="Q25" s="11">
        <f t="shared" si="14"/>
        <v>1</v>
      </c>
      <c r="R25" s="12">
        <v>43647</v>
      </c>
      <c r="S25" s="11">
        <f t="shared" si="3"/>
        <v>42087.290121987498</v>
      </c>
      <c r="T25" s="11">
        <v>47422.298729000002</v>
      </c>
      <c r="U25" s="11">
        <v>0.88749999999999996</v>
      </c>
      <c r="V25" s="11">
        <f t="shared" si="15"/>
        <v>0.97420417124039504</v>
      </c>
      <c r="W25" s="11">
        <f t="shared" si="16"/>
        <v>-1.1350015245866603E-2</v>
      </c>
      <c r="X25" s="11">
        <f t="shared" si="17"/>
        <v>9.6897444738131333E-2</v>
      </c>
      <c r="Y25" s="11">
        <f t="shared" si="4"/>
        <v>-1.0891077805272969E-2</v>
      </c>
      <c r="Z25" s="11">
        <f t="shared" si="5"/>
        <v>1.012453467075392E-2</v>
      </c>
      <c r="AA25" s="11">
        <f t="shared" si="18"/>
        <v>2.1837928402855599E-2</v>
      </c>
      <c r="AB25" s="11">
        <f t="shared" si="24"/>
        <v>0.97420417124039504</v>
      </c>
      <c r="AC25" s="11">
        <f t="shared" si="19"/>
        <v>9.6897444738131333E-2</v>
      </c>
      <c r="AD25" s="11">
        <f t="shared" si="20"/>
        <v>9.6897444738131347E-2</v>
      </c>
      <c r="AE25" s="11">
        <f t="shared" si="21"/>
        <v>9.4397894846423233E-2</v>
      </c>
      <c r="AG25">
        <f t="shared" si="22"/>
        <v>1.0600987593286486</v>
      </c>
      <c r="AH25" s="9">
        <f t="shared" si="23"/>
        <v>1.33845625205924</v>
      </c>
    </row>
    <row r="26" spans="1:34" x14ac:dyDescent="0.25">
      <c r="A26" s="12">
        <v>43678</v>
      </c>
      <c r="B26" s="13">
        <f t="shared" si="0"/>
        <v>442454.38206047984</v>
      </c>
      <c r="C26" s="13">
        <v>430654.45012699999</v>
      </c>
      <c r="D26" s="11">
        <v>1.0274000000000001</v>
      </c>
      <c r="E26" s="11">
        <f t="shared" si="6"/>
        <v>1.081132274018731</v>
      </c>
      <c r="F26" s="11">
        <f t="shared" si="7"/>
        <v>3.3878832123621215E-2</v>
      </c>
      <c r="G26" s="11">
        <f t="shared" si="8"/>
        <v>0.90767974292236153</v>
      </c>
      <c r="H26" s="11">
        <f t="shared" si="1"/>
        <v>-4.4059613986522916E-3</v>
      </c>
      <c r="I26" s="11">
        <f t="shared" si="2"/>
        <v>2.4529322930118811E-2</v>
      </c>
      <c r="J26" s="11">
        <f t="shared" si="9"/>
        <v>0.32311793059541305</v>
      </c>
      <c r="K26" s="11">
        <f t="shared" si="10"/>
        <v>1.081132274018731</v>
      </c>
      <c r="L26" s="11">
        <f t="shared" si="11"/>
        <v>0.90767974292236153</v>
      </c>
      <c r="M26" s="11">
        <f t="shared" si="12"/>
        <v>0.90767974292236153</v>
      </c>
      <c r="N26" s="11">
        <f t="shared" si="13"/>
        <v>0.98132186454638992</v>
      </c>
      <c r="O26" s="11"/>
      <c r="P26" s="11">
        <f t="shared" si="14"/>
        <v>1</v>
      </c>
      <c r="Q26" s="11">
        <f t="shared" si="14"/>
        <v>1</v>
      </c>
      <c r="R26" s="12">
        <v>43678</v>
      </c>
      <c r="S26" s="11">
        <f t="shared" si="3"/>
        <v>41461.174474486004</v>
      </c>
      <c r="T26" s="11">
        <v>50341.396885000002</v>
      </c>
      <c r="U26" s="11">
        <v>0.8236</v>
      </c>
      <c r="V26" s="11">
        <f t="shared" si="15"/>
        <v>0.92800000000000005</v>
      </c>
      <c r="W26" s="11">
        <f t="shared" si="16"/>
        <v>-3.2452023781137915E-2</v>
      </c>
      <c r="X26" s="11">
        <f t="shared" si="17"/>
        <v>9.232025707763844E-2</v>
      </c>
      <c r="Y26" s="11">
        <f t="shared" si="4"/>
        <v>-1.0891077805272969E-2</v>
      </c>
      <c r="Z26" s="11">
        <f t="shared" si="5"/>
        <v>1.012453467075392E-2</v>
      </c>
      <c r="AA26" s="11">
        <f t="shared" si="18"/>
        <v>1.0259489701030668</v>
      </c>
      <c r="AB26" s="11">
        <f t="shared" si="24"/>
        <v>0.92800000000000005</v>
      </c>
      <c r="AC26" s="11">
        <f t="shared" si="19"/>
        <v>9.232025707763844E-2</v>
      </c>
      <c r="AD26" s="11">
        <f t="shared" si="20"/>
        <v>9.232025707763844E-2</v>
      </c>
      <c r="AE26" s="11">
        <f t="shared" si="21"/>
        <v>8.5673198568048475E-2</v>
      </c>
      <c r="AG26">
        <f t="shared" si="22"/>
        <v>1.0669950631144385</v>
      </c>
      <c r="AH26" s="9">
        <f t="shared" si="23"/>
        <v>1.4281262131418635</v>
      </c>
    </row>
    <row r="27" spans="1:34" x14ac:dyDescent="0.25">
      <c r="A27" s="12">
        <v>43709</v>
      </c>
      <c r="B27" s="13">
        <f t="shared" si="0"/>
        <v>361498.65085255122</v>
      </c>
      <c r="C27" s="13">
        <v>369026.79752199998</v>
      </c>
      <c r="D27" s="11">
        <v>0.97960000000000003</v>
      </c>
      <c r="E27" s="11">
        <f t="shared" si="6"/>
        <v>0.9534747907338913</v>
      </c>
      <c r="F27" s="11">
        <f t="shared" si="7"/>
        <v>-2.0690784935641936E-2</v>
      </c>
      <c r="G27" s="11">
        <f t="shared" si="8"/>
        <v>0.91432146804420777</v>
      </c>
      <c r="H27" s="11">
        <f t="shared" si="1"/>
        <v>-4.4059613986522916E-3</v>
      </c>
      <c r="I27" s="11">
        <f t="shared" si="2"/>
        <v>2.4529322930118811E-2</v>
      </c>
      <c r="J27" s="11">
        <f t="shared" si="9"/>
        <v>0.56280157305374123</v>
      </c>
      <c r="K27" s="11">
        <f t="shared" si="10"/>
        <v>0.9534747907338913</v>
      </c>
      <c r="L27" s="11">
        <f t="shared" si="11"/>
        <v>0.91432146804420777</v>
      </c>
      <c r="M27" s="11">
        <f t="shared" si="12"/>
        <v>1</v>
      </c>
      <c r="N27" s="11">
        <f t="shared" si="13"/>
        <v>0.9534747907338913</v>
      </c>
      <c r="O27" s="11"/>
      <c r="P27" s="11">
        <f t="shared" si="14"/>
        <v>0.91432146804420777</v>
      </c>
      <c r="Q27" s="11">
        <f t="shared" si="14"/>
        <v>1</v>
      </c>
      <c r="R27" s="12">
        <v>43709</v>
      </c>
      <c r="S27" s="11">
        <f t="shared" si="3"/>
        <v>50167.553447614504</v>
      </c>
      <c r="T27" s="11">
        <v>48597.843115000003</v>
      </c>
      <c r="U27" s="11">
        <v>1.0323</v>
      </c>
      <c r="V27" s="11">
        <f t="shared" si="15"/>
        <v>1.2533997085964059</v>
      </c>
      <c r="W27" s="11">
        <f t="shared" si="16"/>
        <v>9.8089589394598747E-2</v>
      </c>
      <c r="X27" s="11">
        <f t="shared" si="17"/>
        <v>8.5678531955792128E-2</v>
      </c>
      <c r="Y27" s="11">
        <f t="shared" si="4"/>
        <v>-1.0891077805272969E-2</v>
      </c>
      <c r="Z27" s="11">
        <f t="shared" si="5"/>
        <v>1.012453467075392E-2</v>
      </c>
      <c r="AA27" s="11">
        <f t="shared" si="18"/>
        <v>4.1857002656567399</v>
      </c>
      <c r="AB27" s="11">
        <f t="shared" si="24"/>
        <v>1</v>
      </c>
      <c r="AC27" s="11">
        <f t="shared" si="19"/>
        <v>0</v>
      </c>
      <c r="AD27" s="11">
        <f t="shared" si="20"/>
        <v>0</v>
      </c>
      <c r="AE27" s="11">
        <f t="shared" si="21"/>
        <v>0</v>
      </c>
      <c r="AG27">
        <f t="shared" si="22"/>
        <v>0.9534747907338913</v>
      </c>
      <c r="AH27" s="9">
        <f t="shared" si="23"/>
        <v>1.361682342217023</v>
      </c>
    </row>
    <row r="28" spans="1:34" x14ac:dyDescent="0.25">
      <c r="A28" s="12">
        <v>43739</v>
      </c>
      <c r="B28" s="13">
        <f t="shared" si="0"/>
        <v>418129.74421799998</v>
      </c>
      <c r="C28" s="13">
        <v>418129.74421799998</v>
      </c>
      <c r="D28" s="11">
        <v>1</v>
      </c>
      <c r="E28" s="11">
        <f t="shared" si="6"/>
        <v>1.0208248264597795</v>
      </c>
      <c r="F28" s="11">
        <f t="shared" si="7"/>
        <v>8.9512235473234829E-3</v>
      </c>
      <c r="G28" s="11">
        <f t="shared" si="8"/>
        <v>0.87813536082491994</v>
      </c>
      <c r="H28" s="11">
        <f t="shared" si="1"/>
        <v>-4.4059613986522916E-3</v>
      </c>
      <c r="I28" s="11">
        <f t="shared" si="2"/>
        <v>2.4529322930118811E-2</v>
      </c>
      <c r="J28" s="11">
        <f t="shared" si="9"/>
        <v>0</v>
      </c>
      <c r="K28" s="11">
        <f t="shared" si="10"/>
        <v>1.0208248264597795</v>
      </c>
      <c r="L28" s="11">
        <f t="shared" si="11"/>
        <v>0.87813536082491994</v>
      </c>
      <c r="M28" s="11">
        <f t="shared" si="12"/>
        <v>0.87813536082491994</v>
      </c>
      <c r="N28" s="11">
        <f t="shared" si="13"/>
        <v>0.89642237732229468</v>
      </c>
      <c r="O28" s="11"/>
      <c r="P28" s="11">
        <f t="shared" si="14"/>
        <v>1</v>
      </c>
      <c r="Q28" s="11">
        <f t="shared" si="14"/>
        <v>1</v>
      </c>
      <c r="R28" s="12">
        <v>43739</v>
      </c>
      <c r="S28" s="11">
        <f t="shared" si="3"/>
        <v>54660.379269099998</v>
      </c>
      <c r="T28" s="11">
        <v>49691.253880999997</v>
      </c>
      <c r="U28" s="11">
        <v>1.1000000000000001</v>
      </c>
      <c r="V28" s="11">
        <f t="shared" si="15"/>
        <v>1.0655817107430012</v>
      </c>
      <c r="W28" s="11">
        <f t="shared" si="16"/>
        <v>2.7586757817632559E-2</v>
      </c>
      <c r="X28" s="11">
        <f t="shared" si="17"/>
        <v>0.12186463917508011</v>
      </c>
      <c r="Y28" s="11">
        <f t="shared" si="4"/>
        <v>-1.0891077805272969E-2</v>
      </c>
      <c r="Z28" s="11">
        <f t="shared" si="5"/>
        <v>1.012453467075392E-2</v>
      </c>
      <c r="AA28" s="11">
        <f t="shared" si="18"/>
        <v>0.83091668952300579</v>
      </c>
      <c r="AB28" s="11">
        <f t="shared" si="24"/>
        <v>1.0655817107430012</v>
      </c>
      <c r="AC28" s="11">
        <f t="shared" si="19"/>
        <v>0.12186463917508011</v>
      </c>
      <c r="AD28" s="11">
        <f t="shared" si="20"/>
        <v>0.12186463917508011</v>
      </c>
      <c r="AE28" s="11">
        <f t="shared" si="21"/>
        <v>0.12985673069126044</v>
      </c>
      <c r="AG28">
        <f t="shared" si="22"/>
        <v>1.0262791080135552</v>
      </c>
      <c r="AH28" s="9">
        <f t="shared" si="23"/>
        <v>1.397466139568295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39</v>
      </c>
    </row>
    <row r="31" spans="1:34" s="3" customFormat="1" x14ac:dyDescent="0.25">
      <c r="B31" s="3" t="s">
        <v>14</v>
      </c>
      <c r="T31" s="3" t="s">
        <v>15</v>
      </c>
    </row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">
        <v>43101</v>
      </c>
      <c r="B34" s="13">
        <f>C34*D34</f>
        <v>126546.08790568498</v>
      </c>
      <c r="C34" s="13">
        <v>182369.34414999999</v>
      </c>
      <c r="D34" s="11">
        <v>0.69389999999999996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>
        <v>43101</v>
      </c>
      <c r="S34" s="11">
        <f>T34*U34</f>
        <v>15442.489063474201</v>
      </c>
      <c r="T34" s="11">
        <v>14904.438822</v>
      </c>
      <c r="U34" s="11">
        <v>1.0361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>
        <v>1</v>
      </c>
    </row>
    <row r="35" spans="1:34" x14ac:dyDescent="0.25">
      <c r="A35" s="1">
        <v>43132</v>
      </c>
      <c r="B35" s="13">
        <f t="shared" ref="B35:B55" si="25">C35*D35</f>
        <v>136927.79090809831</v>
      </c>
      <c r="C35" s="13">
        <v>197330.72619700001</v>
      </c>
      <c r="D35" s="11">
        <v>0.69389999999999996</v>
      </c>
      <c r="E35" s="11">
        <f>D34/D35</f>
        <v>1</v>
      </c>
      <c r="F35" s="11">
        <f>LOG(E35)</f>
        <v>0</v>
      </c>
      <c r="G35" s="11">
        <f>B35/(B35+S35)</f>
        <v>0.90482786830570949</v>
      </c>
      <c r="H35" s="11">
        <f>QUARTILE($F$35:$F$55,1)</f>
        <v>-2.4529322930118759E-2</v>
      </c>
      <c r="I35" s="11">
        <f>QUARTILE($F$35:$F$55,3)</f>
        <v>4.4059613986522916E-3</v>
      </c>
      <c r="J35" s="11">
        <f>IF(F35&lt;H35, (H35-F35)/(I35-H35), IF(F35&gt;I35, (F35-I35)/(I35-H35), 0))</f>
        <v>0</v>
      </c>
      <c r="K35" s="11">
        <f>IF(J35&gt;1.5,1,E35)</f>
        <v>1</v>
      </c>
      <c r="L35" s="11">
        <f>IF(J35&gt;1.5,0,G35)</f>
        <v>0.90482786830570949</v>
      </c>
      <c r="M35" s="11">
        <f>L35/P35</f>
        <v>1</v>
      </c>
      <c r="N35" s="11">
        <f>M35*K35</f>
        <v>1</v>
      </c>
      <c r="O35" s="11"/>
      <c r="P35" s="11">
        <f>L35+AC35</f>
        <v>0.90482786830570949</v>
      </c>
      <c r="Q35" s="11">
        <f>M35+AD35</f>
        <v>1</v>
      </c>
      <c r="R35" s="12">
        <v>43132</v>
      </c>
      <c r="S35" s="11">
        <f t="shared" ref="S35:S55" si="26">T35*U35</f>
        <v>14402.418631640599</v>
      </c>
      <c r="T35" s="11">
        <v>15524.866478</v>
      </c>
      <c r="U35" s="11">
        <v>0.92769999999999997</v>
      </c>
      <c r="V35" s="11">
        <f>U34/U35</f>
        <v>1.1168481190039885</v>
      </c>
      <c r="W35" s="11">
        <f>LOG(V35)</f>
        <v>4.799411710547636E-2</v>
      </c>
      <c r="X35" s="11">
        <f>S35/(S35+B35)</f>
        <v>9.5172131694290438E-2</v>
      </c>
      <c r="Y35" s="11">
        <f>QUARTILE($W$35:$W$55,1)</f>
        <v>-1.0124534670753922E-2</v>
      </c>
      <c r="Z35" s="11">
        <f>QUARTILE($W$35:$W$55,3)</f>
        <v>1.0891077805272979E-2</v>
      </c>
      <c r="AA35" s="11">
        <f>IF(W35&lt;Y35, (Y35-W35)/(Z35-Y35), IF(W35&gt;Z35, (W35-Z35)/(Z35-Y35), 0))</f>
        <v>1.7654988329523043</v>
      </c>
      <c r="AB35" s="11">
        <f>IF(AA35&gt;1.5,1,V35)</f>
        <v>1</v>
      </c>
      <c r="AC35" s="11">
        <f>IF(AA35&gt;1.5,0,X35)</f>
        <v>0</v>
      </c>
      <c r="AD35" s="11">
        <f>AC35/P35</f>
        <v>0</v>
      </c>
      <c r="AE35" s="11">
        <f>AD35*AB35</f>
        <v>0</v>
      </c>
      <c r="AF35" s="11"/>
      <c r="AG35" s="11">
        <f>AE35+N35</f>
        <v>1</v>
      </c>
      <c r="AH35" s="10">
        <f>AH34/AG35</f>
        <v>1</v>
      </c>
    </row>
    <row r="36" spans="1:34" x14ac:dyDescent="0.25">
      <c r="A36" s="1">
        <v>43160</v>
      </c>
      <c r="B36" s="13">
        <f t="shared" si="25"/>
        <v>134849.45775808347</v>
      </c>
      <c r="C36" s="13">
        <v>194335.57826499999</v>
      </c>
      <c r="D36" s="11">
        <v>0.69389999999999996</v>
      </c>
      <c r="E36" s="11">
        <f t="shared" ref="E36:E55" si="27">D35/D36</f>
        <v>1</v>
      </c>
      <c r="F36" s="11">
        <f t="shared" ref="F36:F55" si="28">LOG(E36)</f>
        <v>0</v>
      </c>
      <c r="G36" s="11">
        <f t="shared" ref="G36:G55" si="29">B36/(B36+S36)</f>
        <v>0.89937940467181965</v>
      </c>
      <c r="H36" s="11">
        <f t="shared" ref="H36:H55" si="30">QUARTILE($F$35:$F$55,1)</f>
        <v>-2.4529322930118759E-2</v>
      </c>
      <c r="I36" s="11">
        <f t="shared" ref="I36:I55" si="31">QUARTILE($F$35:$F$55,3)</f>
        <v>4.4059613986522916E-3</v>
      </c>
      <c r="J36" s="11">
        <f>IF(F36&lt;H36, (H36-F36)/(I36-H36), IF(F36&gt;I36, (F36-I36)/(I36-H36), 0))</f>
        <v>0</v>
      </c>
      <c r="K36" s="11">
        <f t="shared" ref="K36:K55" si="32">IF(J36&gt;1.5,1,E36)</f>
        <v>1</v>
      </c>
      <c r="L36" s="11">
        <f t="shared" ref="L36:L55" si="33">IF(J36&gt;1.5,0,G36)</f>
        <v>0.89937940467181965</v>
      </c>
      <c r="M36" s="11">
        <f t="shared" ref="M36:M55" si="34">L36/P36</f>
        <v>0.89937940467181965</v>
      </c>
      <c r="N36" s="11">
        <f t="shared" ref="N36:N55" si="35">M36*K36</f>
        <v>0.89937940467181965</v>
      </c>
      <c r="O36" s="11"/>
      <c r="P36" s="11">
        <f t="shared" ref="P36:Q55" si="36">L36+AC36</f>
        <v>1</v>
      </c>
      <c r="Q36" s="11">
        <f t="shared" si="36"/>
        <v>1</v>
      </c>
      <c r="R36" s="12">
        <v>43160</v>
      </c>
      <c r="S36" s="11">
        <f t="shared" si="26"/>
        <v>15086.661590001399</v>
      </c>
      <c r="T36" s="11">
        <v>15951.217583</v>
      </c>
      <c r="U36" s="11">
        <v>0.94579999999999997</v>
      </c>
      <c r="V36" s="11">
        <f t="shared" ref="V36:V55" si="37">U35/U36</f>
        <v>0.98086276168323117</v>
      </c>
      <c r="W36" s="11">
        <f>LOG(V36)</f>
        <v>-8.3917530819346414E-3</v>
      </c>
      <c r="X36" s="11">
        <f t="shared" ref="X36:X55" si="38">S36/(S36+B36)</f>
        <v>0.10062059532818034</v>
      </c>
      <c r="Y36" s="11">
        <f t="shared" ref="Y36:Y55" si="39">QUARTILE($W$35:$W$55,1)</f>
        <v>-1.0124534670753922E-2</v>
      </c>
      <c r="Z36" s="11">
        <f t="shared" ref="Z36:Z55" si="40">QUARTILE($W$35:$W$55,3)</f>
        <v>1.0891077805272979E-2</v>
      </c>
      <c r="AA36" s="11">
        <f t="shared" ref="AA36:AA55" si="41">IF(W36&lt;Y36, (Y36-W36)/(Z36-Y36), IF(W36&gt;Z36, (W36-Z36)/(Z36-Y36), 0))</f>
        <v>0</v>
      </c>
      <c r="AB36" s="11">
        <f>IF(AA36&gt;1.5,1,V36)</f>
        <v>0.98086276168323117</v>
      </c>
      <c r="AC36" s="11">
        <f t="shared" ref="AC36:AC55" si="42">IF(AA36&gt;1.5,0,X36)</f>
        <v>0.10062059532818034</v>
      </c>
      <c r="AD36" s="11">
        <f t="shared" ref="AD36:AD55" si="43">AC36/P36</f>
        <v>0.10062059532818034</v>
      </c>
      <c r="AE36" s="11">
        <f t="shared" ref="AE36:AE55" si="44">AD36*AB36</f>
        <v>9.8694995015809792E-2</v>
      </c>
      <c r="AF36" s="11"/>
      <c r="AG36" s="11">
        <f t="shared" ref="AG36:AG55" si="45">AE36+N36</f>
        <v>0.99807439968762945</v>
      </c>
      <c r="AH36" s="10">
        <f t="shared" ref="AH36:AH55" si="46">AH35/AG36</f>
        <v>1.0019293154027127</v>
      </c>
    </row>
    <row r="37" spans="1:34" x14ac:dyDescent="0.25">
      <c r="A37" s="1">
        <v>43191</v>
      </c>
      <c r="B37" s="13">
        <f t="shared" si="25"/>
        <v>140719.92336440011</v>
      </c>
      <c r="C37" s="13">
        <v>202795.68145900001</v>
      </c>
      <c r="D37" s="11">
        <v>0.69389999999999996</v>
      </c>
      <c r="E37" s="11">
        <f t="shared" si="27"/>
        <v>1</v>
      </c>
      <c r="F37" s="11">
        <f t="shared" si="28"/>
        <v>0</v>
      </c>
      <c r="G37" s="11">
        <f t="shared" si="29"/>
        <v>0.89909043545533629</v>
      </c>
      <c r="H37" s="11">
        <f t="shared" si="30"/>
        <v>-2.4529322930118759E-2</v>
      </c>
      <c r="I37" s="11">
        <f t="shared" si="31"/>
        <v>4.4059613986522916E-3</v>
      </c>
      <c r="J37" s="11">
        <f t="shared" ref="J37:J55" si="47">IF(F37&lt;H37, (H37-F37)/(I37-H37), IF(F37&gt;I37, (F37-I37)/(I37-H37), 0))</f>
        <v>0</v>
      </c>
      <c r="K37" s="11">
        <f t="shared" si="32"/>
        <v>1</v>
      </c>
      <c r="L37" s="11">
        <f t="shared" si="33"/>
        <v>0.89909043545533629</v>
      </c>
      <c r="M37" s="11">
        <f t="shared" si="34"/>
        <v>0.89909043545533629</v>
      </c>
      <c r="N37" s="11">
        <f t="shared" si="35"/>
        <v>0.89909043545533629</v>
      </c>
      <c r="O37" s="11"/>
      <c r="P37" s="11">
        <f t="shared" si="36"/>
        <v>1</v>
      </c>
      <c r="Q37" s="11">
        <f t="shared" si="36"/>
        <v>1</v>
      </c>
      <c r="R37" s="12">
        <v>43191</v>
      </c>
      <c r="S37" s="11">
        <f t="shared" si="26"/>
        <v>15793.7240009328</v>
      </c>
      <c r="T37" s="11">
        <v>16879.046704</v>
      </c>
      <c r="U37" s="11">
        <v>0.93569999999999998</v>
      </c>
      <c r="V37" s="11">
        <f t="shared" si="37"/>
        <v>1.0107940579245485</v>
      </c>
      <c r="W37" s="11">
        <f t="shared" ref="W37:W55" si="48">LOG(V37)</f>
        <v>4.6626802026012663E-3</v>
      </c>
      <c r="X37" s="11">
        <f t="shared" si="38"/>
        <v>0.10090956454466374</v>
      </c>
      <c r="Y37" s="11">
        <f t="shared" si="39"/>
        <v>-1.0124534670753922E-2</v>
      </c>
      <c r="Z37" s="11">
        <f t="shared" si="40"/>
        <v>1.0891077805272979E-2</v>
      </c>
      <c r="AA37" s="11">
        <f t="shared" si="41"/>
        <v>0</v>
      </c>
      <c r="AB37" s="11">
        <f t="shared" ref="AB37:AB55" si="49">IF(AA37&gt;1.5,1,V37)</f>
        <v>1.0107940579245485</v>
      </c>
      <c r="AC37" s="11">
        <f t="shared" si="42"/>
        <v>0.10090956454466374</v>
      </c>
      <c r="AD37" s="11">
        <f t="shared" si="43"/>
        <v>0.10090956454466374</v>
      </c>
      <c r="AE37" s="11">
        <f t="shared" si="44"/>
        <v>0.1019987882294998</v>
      </c>
      <c r="AF37" s="11"/>
      <c r="AG37" s="11">
        <f t="shared" si="45"/>
        <v>1.0010892236848361</v>
      </c>
      <c r="AH37" s="10">
        <f t="shared" si="46"/>
        <v>1.0008391776656873</v>
      </c>
    </row>
    <row r="38" spans="1:34" x14ac:dyDescent="0.25">
      <c r="A38" s="1">
        <v>43221</v>
      </c>
      <c r="B38" s="13">
        <f t="shared" si="25"/>
        <v>147090.85914569799</v>
      </c>
      <c r="C38" s="13">
        <v>208403.03081</v>
      </c>
      <c r="D38" s="11">
        <v>0.70579999999999998</v>
      </c>
      <c r="E38" s="11">
        <f t="shared" si="27"/>
        <v>0.98313969963162362</v>
      </c>
      <c r="F38" s="11">
        <f t="shared" si="28"/>
        <v>-7.3847665336685755E-3</v>
      </c>
      <c r="G38" s="11">
        <f t="shared" si="29"/>
        <v>0.89398376409620273</v>
      </c>
      <c r="H38" s="11">
        <f t="shared" si="30"/>
        <v>-2.4529322930118759E-2</v>
      </c>
      <c r="I38" s="11">
        <f t="shared" si="31"/>
        <v>4.4059613986522916E-3</v>
      </c>
      <c r="J38" s="11">
        <f t="shared" si="47"/>
        <v>0</v>
      </c>
      <c r="K38" s="11">
        <f t="shared" si="32"/>
        <v>0.98313969963162362</v>
      </c>
      <c r="L38" s="11">
        <f t="shared" si="33"/>
        <v>0.89398376409620273</v>
      </c>
      <c r="M38" s="11">
        <f t="shared" si="34"/>
        <v>0.89398376409620273</v>
      </c>
      <c r="N38" s="11">
        <f t="shared" si="35"/>
        <v>0.87891092930908898</v>
      </c>
      <c r="O38" s="11"/>
      <c r="P38" s="11">
        <f t="shared" si="36"/>
        <v>1</v>
      </c>
      <c r="Q38" s="11">
        <f t="shared" si="36"/>
        <v>1</v>
      </c>
      <c r="R38" s="12">
        <v>43221</v>
      </c>
      <c r="S38" s="11">
        <f t="shared" si="26"/>
        <v>17443.291308816697</v>
      </c>
      <c r="T38" s="11">
        <v>17427.606463</v>
      </c>
      <c r="U38" s="11">
        <v>1.0008999999999999</v>
      </c>
      <c r="V38" s="11">
        <f t="shared" si="37"/>
        <v>0.93485862723548818</v>
      </c>
      <c r="W38" s="11">
        <f t="shared" si="48"/>
        <v>-2.9254059773103872E-2</v>
      </c>
      <c r="X38" s="11">
        <f t="shared" si="38"/>
        <v>0.10601623590379725</v>
      </c>
      <c r="Y38" s="11">
        <f t="shared" si="39"/>
        <v>-1.0124534670753922E-2</v>
      </c>
      <c r="Z38" s="11">
        <f t="shared" si="40"/>
        <v>1.0891077805272979E-2</v>
      </c>
      <c r="AA38" s="11">
        <f t="shared" si="41"/>
        <v>0.91025303802930013</v>
      </c>
      <c r="AB38" s="11">
        <f t="shared" si="49"/>
        <v>0.93485862723548818</v>
      </c>
      <c r="AC38" s="11">
        <f t="shared" si="42"/>
        <v>0.10601623590379725</v>
      </c>
      <c r="AD38" s="11">
        <f t="shared" si="43"/>
        <v>0.10601623590379725</v>
      </c>
      <c r="AE38" s="11">
        <f t="shared" si="44"/>
        <v>9.9110192761697566E-2</v>
      </c>
      <c r="AF38" s="11"/>
      <c r="AG38" s="11">
        <f t="shared" si="45"/>
        <v>0.97802112207078651</v>
      </c>
      <c r="AH38" s="10">
        <f t="shared" si="46"/>
        <v>1.0233308413079951</v>
      </c>
    </row>
    <row r="39" spans="1:34" x14ac:dyDescent="0.25">
      <c r="A39" s="1">
        <v>43252</v>
      </c>
      <c r="B39" s="13">
        <f t="shared" si="25"/>
        <v>159109.39218817439</v>
      </c>
      <c r="C39" s="13">
        <v>221108.10476399999</v>
      </c>
      <c r="D39" s="11">
        <v>0.71960000000000002</v>
      </c>
      <c r="E39" s="11">
        <f t="shared" si="27"/>
        <v>0.98082267926625899</v>
      </c>
      <c r="F39" s="11">
        <f t="shared" si="28"/>
        <v>-8.4095006495633826E-3</v>
      </c>
      <c r="G39" s="11">
        <f t="shared" si="29"/>
        <v>0.90272202725093886</v>
      </c>
      <c r="H39" s="11">
        <f t="shared" si="30"/>
        <v>-2.4529322930118759E-2</v>
      </c>
      <c r="I39" s="11">
        <f t="shared" si="31"/>
        <v>4.4059613986522916E-3</v>
      </c>
      <c r="J39" s="11">
        <f t="shared" si="47"/>
        <v>0</v>
      </c>
      <c r="K39" s="11">
        <f t="shared" si="32"/>
        <v>0.98082267926625899</v>
      </c>
      <c r="L39" s="11">
        <f t="shared" si="33"/>
        <v>0.90272202725093886</v>
      </c>
      <c r="M39" s="11">
        <f t="shared" si="34"/>
        <v>1</v>
      </c>
      <c r="N39" s="11">
        <f t="shared" si="35"/>
        <v>0.98082267926625899</v>
      </c>
      <c r="O39" s="11"/>
      <c r="P39" s="11">
        <f t="shared" si="36"/>
        <v>0.90272202725093886</v>
      </c>
      <c r="Q39" s="11">
        <f t="shared" si="36"/>
        <v>1</v>
      </c>
      <c r="R39" s="12">
        <v>43252</v>
      </c>
      <c r="S39" s="11">
        <f t="shared" si="26"/>
        <v>17145.7421555732</v>
      </c>
      <c r="T39" s="11">
        <v>18979.125698</v>
      </c>
      <c r="U39" s="11">
        <v>0.90339999999999998</v>
      </c>
      <c r="V39" s="11">
        <f t="shared" si="37"/>
        <v>1.1079256143458047</v>
      </c>
      <c r="W39" s="11">
        <f t="shared" si="48"/>
        <v>4.4510603024534724E-2</v>
      </c>
      <c r="X39" s="11">
        <f t="shared" si="38"/>
        <v>9.727797274906122E-2</v>
      </c>
      <c r="Y39" s="11">
        <f t="shared" si="39"/>
        <v>-1.0124534670753922E-2</v>
      </c>
      <c r="Z39" s="11">
        <f t="shared" si="40"/>
        <v>1.0891077805272979E-2</v>
      </c>
      <c r="AA39" s="11">
        <f t="shared" si="41"/>
        <v>1.5997404433305229</v>
      </c>
      <c r="AB39" s="11">
        <f t="shared" si="49"/>
        <v>1</v>
      </c>
      <c r="AC39" s="11">
        <f t="shared" si="42"/>
        <v>0</v>
      </c>
      <c r="AD39" s="11">
        <f t="shared" si="43"/>
        <v>0</v>
      </c>
      <c r="AE39" s="11">
        <f t="shared" si="44"/>
        <v>0</v>
      </c>
      <c r="AF39" s="11"/>
      <c r="AG39" s="11">
        <f t="shared" si="45"/>
        <v>0.98082267926625899</v>
      </c>
      <c r="AH39" s="10">
        <f t="shared" si="46"/>
        <v>1.0433392935749977</v>
      </c>
    </row>
    <row r="40" spans="1:34" x14ac:dyDescent="0.25">
      <c r="A40" s="1">
        <v>43282</v>
      </c>
      <c r="B40" s="13">
        <f t="shared" si="25"/>
        <v>165242.93318877631</v>
      </c>
      <c r="C40" s="13">
        <v>224545.36375700001</v>
      </c>
      <c r="D40" s="11">
        <v>0.7359</v>
      </c>
      <c r="E40" s="11">
        <f t="shared" si="27"/>
        <v>0.97785025139285231</v>
      </c>
      <c r="F40" s="11">
        <f t="shared" si="28"/>
        <v>-9.7276482525343842E-3</v>
      </c>
      <c r="G40" s="11">
        <f t="shared" si="29"/>
        <v>0.89054011060553451</v>
      </c>
      <c r="H40" s="11">
        <f t="shared" si="30"/>
        <v>-2.4529322930118759E-2</v>
      </c>
      <c r="I40" s="11">
        <f t="shared" si="31"/>
        <v>4.4059613986522916E-3</v>
      </c>
      <c r="J40" s="11">
        <f t="shared" si="47"/>
        <v>0</v>
      </c>
      <c r="K40" s="11">
        <f t="shared" si="32"/>
        <v>0.97785025139285231</v>
      </c>
      <c r="L40" s="11">
        <f t="shared" si="33"/>
        <v>0.89054011060553451</v>
      </c>
      <c r="M40" s="11">
        <f t="shared" si="34"/>
        <v>0.89054011060553451</v>
      </c>
      <c r="N40" s="11">
        <f t="shared" si="35"/>
        <v>0.87081487103104038</v>
      </c>
      <c r="O40" s="11"/>
      <c r="P40" s="11">
        <f t="shared" si="36"/>
        <v>1</v>
      </c>
      <c r="Q40" s="11">
        <f t="shared" si="36"/>
        <v>1</v>
      </c>
      <c r="R40" s="12">
        <v>43282</v>
      </c>
      <c r="S40" s="11">
        <f t="shared" si="26"/>
        <v>20310.677727656403</v>
      </c>
      <c r="T40" s="11">
        <v>22422.916458</v>
      </c>
      <c r="U40" s="11">
        <v>0.90580000000000005</v>
      </c>
      <c r="V40" s="11">
        <f t="shared" si="37"/>
        <v>0.99735040847869283</v>
      </c>
      <c r="W40" s="11">
        <f t="shared" si="48"/>
        <v>-1.1522301215630289E-3</v>
      </c>
      <c r="X40" s="11">
        <f t="shared" si="38"/>
        <v>0.10945988939446545</v>
      </c>
      <c r="Y40" s="11">
        <f t="shared" si="39"/>
        <v>-1.0124534670753922E-2</v>
      </c>
      <c r="Z40" s="11">
        <f t="shared" si="40"/>
        <v>1.0891077805272979E-2</v>
      </c>
      <c r="AA40" s="11">
        <f t="shared" si="41"/>
        <v>0</v>
      </c>
      <c r="AB40" s="11">
        <f t="shared" si="49"/>
        <v>0.99735040847869283</v>
      </c>
      <c r="AC40" s="11">
        <f t="shared" si="42"/>
        <v>0.10945988939446545</v>
      </c>
      <c r="AD40" s="11">
        <f t="shared" si="43"/>
        <v>0.10945988939446545</v>
      </c>
      <c r="AE40" s="11">
        <f t="shared" si="44"/>
        <v>0.10916986539960266</v>
      </c>
      <c r="AF40" s="11"/>
      <c r="AG40" s="11">
        <f t="shared" si="45"/>
        <v>0.9799847364306431</v>
      </c>
      <c r="AH40" s="10">
        <f t="shared" si="46"/>
        <v>1.0646485141953417</v>
      </c>
    </row>
    <row r="41" spans="1:34" x14ac:dyDescent="0.25">
      <c r="A41" s="1">
        <v>43313</v>
      </c>
      <c r="B41" s="13">
        <f t="shared" si="25"/>
        <v>194331.14948227</v>
      </c>
      <c r="C41" s="13">
        <v>245988.79681299999</v>
      </c>
      <c r="D41" s="11">
        <v>0.79</v>
      </c>
      <c r="E41" s="11">
        <f t="shared" si="27"/>
        <v>0.93151898734177208</v>
      </c>
      <c r="F41" s="11">
        <f t="shared" si="28"/>
        <v>-3.080828836439331E-2</v>
      </c>
      <c r="G41" s="11">
        <f t="shared" si="29"/>
        <v>0.89783550639121146</v>
      </c>
      <c r="H41" s="11">
        <f t="shared" si="30"/>
        <v>-2.4529322930118759E-2</v>
      </c>
      <c r="I41" s="11">
        <f t="shared" si="31"/>
        <v>4.4059613986522916E-3</v>
      </c>
      <c r="J41" s="11">
        <f t="shared" si="47"/>
        <v>0.21700030187818906</v>
      </c>
      <c r="K41" s="11">
        <f t="shared" si="32"/>
        <v>0.93151898734177208</v>
      </c>
      <c r="L41" s="11">
        <f t="shared" si="33"/>
        <v>0.89783550639121146</v>
      </c>
      <c r="M41" s="11">
        <f t="shared" si="34"/>
        <v>0.89783550639121146</v>
      </c>
      <c r="N41" s="11">
        <f t="shared" si="35"/>
        <v>0.83635082171302844</v>
      </c>
      <c r="O41" s="11"/>
      <c r="P41" s="11">
        <f t="shared" si="36"/>
        <v>1</v>
      </c>
      <c r="Q41" s="11">
        <f t="shared" si="36"/>
        <v>1</v>
      </c>
      <c r="R41" s="12">
        <v>43313</v>
      </c>
      <c r="S41" s="11">
        <f t="shared" si="26"/>
        <v>22112.896335622401</v>
      </c>
      <c r="T41" s="11">
        <v>24756.937232</v>
      </c>
      <c r="U41" s="11">
        <v>0.89319999999999999</v>
      </c>
      <c r="V41" s="11">
        <f t="shared" si="37"/>
        <v>1.0141065830721003</v>
      </c>
      <c r="W41" s="11">
        <f t="shared" si="48"/>
        <v>6.083601947538069E-3</v>
      </c>
      <c r="X41" s="11">
        <f t="shared" si="38"/>
        <v>0.10216449360878853</v>
      </c>
      <c r="Y41" s="11">
        <f t="shared" si="39"/>
        <v>-1.0124534670753922E-2</v>
      </c>
      <c r="Z41" s="11">
        <f t="shared" si="40"/>
        <v>1.0891077805272979E-2</v>
      </c>
      <c r="AA41" s="11">
        <f t="shared" si="41"/>
        <v>0</v>
      </c>
      <c r="AB41" s="11">
        <f t="shared" si="49"/>
        <v>1.0141065830721003</v>
      </c>
      <c r="AC41" s="11">
        <f t="shared" si="42"/>
        <v>0.10216449360878853</v>
      </c>
      <c r="AD41" s="11">
        <f t="shared" si="43"/>
        <v>0.10216449360878853</v>
      </c>
      <c r="AE41" s="11">
        <f t="shared" si="44"/>
        <v>0.10360568552489997</v>
      </c>
      <c r="AF41" s="11"/>
      <c r="AG41" s="11">
        <f t="shared" si="45"/>
        <v>0.93995650723792845</v>
      </c>
      <c r="AH41" s="10">
        <f t="shared" si="46"/>
        <v>1.13265720913388</v>
      </c>
    </row>
    <row r="42" spans="1:34" x14ac:dyDescent="0.25">
      <c r="A42" s="1">
        <v>43344</v>
      </c>
      <c r="B42" s="13">
        <f t="shared" si="25"/>
        <v>228303.20616676091</v>
      </c>
      <c r="C42" s="13">
        <v>263660.01405100001</v>
      </c>
      <c r="D42" s="11">
        <v>0.8659</v>
      </c>
      <c r="E42" s="11">
        <f t="shared" si="27"/>
        <v>0.91234553643607808</v>
      </c>
      <c r="F42" s="11">
        <f t="shared" si="28"/>
        <v>-3.9840648352936055E-2</v>
      </c>
      <c r="G42" s="11">
        <f t="shared" si="29"/>
        <v>0.90408283362049302</v>
      </c>
      <c r="H42" s="11">
        <f t="shared" si="30"/>
        <v>-2.4529322930118759E-2</v>
      </c>
      <c r="I42" s="11">
        <f t="shared" si="31"/>
        <v>4.4059613986522916E-3</v>
      </c>
      <c r="J42" s="11">
        <f t="shared" si="47"/>
        <v>0.52915759350575575</v>
      </c>
      <c r="K42" s="11">
        <f t="shared" si="32"/>
        <v>0.91234553643607808</v>
      </c>
      <c r="L42" s="11">
        <f t="shared" si="33"/>
        <v>0.90408283362049302</v>
      </c>
      <c r="M42" s="11">
        <f t="shared" si="34"/>
        <v>0.90408283362049302</v>
      </c>
      <c r="N42" s="11">
        <f t="shared" si="35"/>
        <v>0.82483593782213827</v>
      </c>
      <c r="O42" s="11"/>
      <c r="P42" s="11">
        <f t="shared" si="36"/>
        <v>1</v>
      </c>
      <c r="Q42" s="11">
        <f t="shared" si="36"/>
        <v>1</v>
      </c>
      <c r="R42" s="12">
        <v>43344</v>
      </c>
      <c r="S42" s="11">
        <f t="shared" si="26"/>
        <v>24221.449403234998</v>
      </c>
      <c r="T42" s="11">
        <v>26514.996609999998</v>
      </c>
      <c r="U42" s="11">
        <v>0.91349999999999998</v>
      </c>
      <c r="V42" s="11">
        <f t="shared" si="37"/>
        <v>0.97777777777777775</v>
      </c>
      <c r="W42" s="11">
        <f t="shared" si="48"/>
        <v>-9.7598372891562618E-3</v>
      </c>
      <c r="X42" s="11">
        <f t="shared" si="38"/>
        <v>9.5917166379507007E-2</v>
      </c>
      <c r="Y42" s="11">
        <f t="shared" si="39"/>
        <v>-1.0124534670753922E-2</v>
      </c>
      <c r="Z42" s="11">
        <f t="shared" si="40"/>
        <v>1.0891077805272979E-2</v>
      </c>
      <c r="AA42" s="11">
        <f t="shared" si="41"/>
        <v>0</v>
      </c>
      <c r="AB42" s="11">
        <f t="shared" si="49"/>
        <v>0.97777777777777775</v>
      </c>
      <c r="AC42" s="11">
        <f t="shared" si="42"/>
        <v>9.5917166379507007E-2</v>
      </c>
      <c r="AD42" s="11">
        <f t="shared" si="43"/>
        <v>9.5917166379507007E-2</v>
      </c>
      <c r="AE42" s="11">
        <f t="shared" si="44"/>
        <v>9.3785673793295735E-2</v>
      </c>
      <c r="AF42" s="11"/>
      <c r="AG42" s="11">
        <f t="shared" si="45"/>
        <v>0.91862161161543399</v>
      </c>
      <c r="AH42" s="10">
        <f t="shared" si="46"/>
        <v>1.2329964751668052</v>
      </c>
    </row>
    <row r="43" spans="1:34" x14ac:dyDescent="0.25">
      <c r="A43" s="1">
        <v>43374</v>
      </c>
      <c r="B43" s="13">
        <f t="shared" si="25"/>
        <v>231119.25013568441</v>
      </c>
      <c r="C43" s="13">
        <v>280620.75052900001</v>
      </c>
      <c r="D43" s="11">
        <v>0.8236</v>
      </c>
      <c r="E43" s="11">
        <f t="shared" si="27"/>
        <v>1.0513598834385625</v>
      </c>
      <c r="F43" s="11">
        <f t="shared" si="28"/>
        <v>2.1751401697383741E-2</v>
      </c>
      <c r="G43" s="11">
        <f t="shared" si="29"/>
        <v>0.90378569034406764</v>
      </c>
      <c r="H43" s="11">
        <f t="shared" si="30"/>
        <v>-2.4529322930118759E-2</v>
      </c>
      <c r="I43" s="11">
        <f t="shared" si="31"/>
        <v>4.4059613986522916E-3</v>
      </c>
      <c r="J43" s="11">
        <f t="shared" si="47"/>
        <v>0.59945636274548231</v>
      </c>
      <c r="K43" s="11">
        <f t="shared" si="32"/>
        <v>1.0513598834385625</v>
      </c>
      <c r="L43" s="11">
        <f t="shared" si="33"/>
        <v>0.90378569034406764</v>
      </c>
      <c r="M43" s="11">
        <f t="shared" si="34"/>
        <v>0.90378569034406764</v>
      </c>
      <c r="N43" s="11">
        <f t="shared" si="35"/>
        <v>0.95020401805357968</v>
      </c>
      <c r="O43" s="11"/>
      <c r="P43" s="11">
        <f t="shared" si="36"/>
        <v>1</v>
      </c>
      <c r="Q43" s="11">
        <f t="shared" si="36"/>
        <v>1</v>
      </c>
      <c r="R43" s="12">
        <v>43374</v>
      </c>
      <c r="S43" s="11">
        <f t="shared" si="26"/>
        <v>24604.261095942002</v>
      </c>
      <c r="T43" s="11">
        <v>26948.807334000001</v>
      </c>
      <c r="U43" s="11">
        <v>0.91300000000000003</v>
      </c>
      <c r="V43" s="11">
        <f t="shared" si="37"/>
        <v>1.0005476451259583</v>
      </c>
      <c r="W43" s="11">
        <f t="shared" si="48"/>
        <v>2.3777415425761198E-4</v>
      </c>
      <c r="X43" s="11">
        <f t="shared" si="38"/>
        <v>9.6214309655932362E-2</v>
      </c>
      <c r="Y43" s="11">
        <f t="shared" si="39"/>
        <v>-1.0124534670753922E-2</v>
      </c>
      <c r="Z43" s="11">
        <f t="shared" si="40"/>
        <v>1.0891077805272979E-2</v>
      </c>
      <c r="AA43" s="11">
        <f t="shared" si="41"/>
        <v>0</v>
      </c>
      <c r="AB43" s="11">
        <f t="shared" si="49"/>
        <v>1.0005476451259583</v>
      </c>
      <c r="AC43" s="11">
        <f t="shared" si="42"/>
        <v>9.6214309655932362E-2</v>
      </c>
      <c r="AD43" s="11">
        <f t="shared" si="43"/>
        <v>9.6214309655932362E-2</v>
      </c>
      <c r="AE43" s="11">
        <f t="shared" si="44"/>
        <v>9.6267000953662876E-2</v>
      </c>
      <c r="AF43" s="11"/>
      <c r="AG43" s="11">
        <f t="shared" si="45"/>
        <v>1.0464710190072426</v>
      </c>
      <c r="AH43" s="10">
        <f t="shared" si="46"/>
        <v>1.1782423524126966</v>
      </c>
    </row>
    <row r="44" spans="1:34" x14ac:dyDescent="0.25">
      <c r="A44" s="1">
        <v>43405</v>
      </c>
      <c r="B44" s="13">
        <f t="shared" si="25"/>
        <v>235489.58839277702</v>
      </c>
      <c r="C44" s="13">
        <v>305433.96678700001</v>
      </c>
      <c r="D44" s="11">
        <v>0.77100000000000002</v>
      </c>
      <c r="E44" s="11">
        <f t="shared" si="27"/>
        <v>1.0682230869001297</v>
      </c>
      <c r="F44" s="11">
        <f t="shared" si="28"/>
        <v>2.8661959895036782E-2</v>
      </c>
      <c r="G44" s="11">
        <f t="shared" si="29"/>
        <v>0.9013678454696934</v>
      </c>
      <c r="H44" s="11">
        <f t="shared" si="30"/>
        <v>-2.4529322930118759E-2</v>
      </c>
      <c r="I44" s="11">
        <f t="shared" si="31"/>
        <v>4.4059613986522916E-3</v>
      </c>
      <c r="J44" s="11">
        <f t="shared" si="47"/>
        <v>0.8382844357353062</v>
      </c>
      <c r="K44" s="11">
        <f t="shared" si="32"/>
        <v>1.0682230869001297</v>
      </c>
      <c r="L44" s="11">
        <f t="shared" si="33"/>
        <v>0.9013678454696934</v>
      </c>
      <c r="M44" s="11">
        <f t="shared" si="34"/>
        <v>0.9013678454696934</v>
      </c>
      <c r="N44" s="11">
        <f t="shared" si="35"/>
        <v>0.96286194232015498</v>
      </c>
      <c r="O44" s="11"/>
      <c r="P44" s="11">
        <f t="shared" si="36"/>
        <v>1</v>
      </c>
      <c r="Q44" s="11">
        <f t="shared" si="36"/>
        <v>1</v>
      </c>
      <c r="R44" s="12">
        <v>43405</v>
      </c>
      <c r="S44" s="11">
        <f t="shared" si="26"/>
        <v>25768.442472597199</v>
      </c>
      <c r="T44" s="11">
        <v>29269.016893</v>
      </c>
      <c r="U44" s="11">
        <v>0.88039999999999996</v>
      </c>
      <c r="V44" s="11">
        <f t="shared" si="37"/>
        <v>1.0370286233530215</v>
      </c>
      <c r="W44" s="11">
        <f t="shared" si="48"/>
        <v>1.5790743652988642E-2</v>
      </c>
      <c r="X44" s="11">
        <f t="shared" si="38"/>
        <v>9.863215453030659E-2</v>
      </c>
      <c r="Y44" s="11">
        <f t="shared" si="39"/>
        <v>-1.0124534670753922E-2</v>
      </c>
      <c r="Z44" s="11">
        <f t="shared" si="40"/>
        <v>1.0891077805272979E-2</v>
      </c>
      <c r="AA44" s="11">
        <f t="shared" si="41"/>
        <v>0.23314409005708725</v>
      </c>
      <c r="AB44" s="11">
        <f t="shared" si="49"/>
        <v>1.0370286233530215</v>
      </c>
      <c r="AC44" s="11">
        <f t="shared" si="42"/>
        <v>9.863215453030659E-2</v>
      </c>
      <c r="AD44" s="11">
        <f t="shared" si="43"/>
        <v>9.863215453030659E-2</v>
      </c>
      <c r="AE44" s="11">
        <f t="shared" si="44"/>
        <v>0.10228436743090633</v>
      </c>
      <c r="AF44" s="11"/>
      <c r="AG44" s="11">
        <f t="shared" si="45"/>
        <v>1.0651463097510614</v>
      </c>
      <c r="AH44" s="10">
        <f t="shared" si="46"/>
        <v>1.1061788804282364</v>
      </c>
    </row>
    <row r="45" spans="1:34" x14ac:dyDescent="0.25">
      <c r="A45" s="1">
        <v>43435</v>
      </c>
      <c r="B45" s="13">
        <f t="shared" si="25"/>
        <v>259628.774901272</v>
      </c>
      <c r="C45" s="13">
        <v>318250.52084000001</v>
      </c>
      <c r="D45" s="11">
        <v>0.81579999999999997</v>
      </c>
      <c r="E45" s="11">
        <f t="shared" si="27"/>
        <v>0.94508457955381231</v>
      </c>
      <c r="F45" s="11">
        <f t="shared" si="28"/>
        <v>-2.4529322930118759E-2</v>
      </c>
      <c r="G45" s="11">
        <f t="shared" si="29"/>
        <v>0.90633661156238265</v>
      </c>
      <c r="H45" s="11">
        <f t="shared" si="30"/>
        <v>-2.4529322930118759E-2</v>
      </c>
      <c r="I45" s="11">
        <f t="shared" si="31"/>
        <v>4.4059613986522916E-3</v>
      </c>
      <c r="J45" s="11">
        <f t="shared" si="47"/>
        <v>0</v>
      </c>
      <c r="K45" s="11">
        <f t="shared" si="32"/>
        <v>0.94508457955381231</v>
      </c>
      <c r="L45" s="11">
        <f t="shared" si="33"/>
        <v>0.90633661156238265</v>
      </c>
      <c r="M45" s="11">
        <f t="shared" si="34"/>
        <v>0.90633661156238277</v>
      </c>
      <c r="N45" s="11">
        <f t="shared" si="35"/>
        <v>0.85656475547266142</v>
      </c>
      <c r="O45" s="11"/>
      <c r="P45" s="11">
        <f t="shared" si="36"/>
        <v>0.99999999999999989</v>
      </c>
      <c r="Q45" s="11">
        <f t="shared" si="36"/>
        <v>1</v>
      </c>
      <c r="R45" s="12">
        <v>43435</v>
      </c>
      <c r="S45" s="11">
        <f t="shared" si="26"/>
        <v>26830.771793760599</v>
      </c>
      <c r="T45" s="11">
        <v>29572.106022</v>
      </c>
      <c r="U45" s="11">
        <v>0.9073</v>
      </c>
      <c r="V45" s="11">
        <f t="shared" si="37"/>
        <v>0.97035159263749582</v>
      </c>
      <c r="W45" s="11">
        <f t="shared" si="48"/>
        <v>-1.3070876995968856E-2</v>
      </c>
      <c r="X45" s="11">
        <f t="shared" si="38"/>
        <v>9.3663388437617262E-2</v>
      </c>
      <c r="Y45" s="11">
        <f t="shared" si="39"/>
        <v>-1.0124534670753922E-2</v>
      </c>
      <c r="Z45" s="11">
        <f t="shared" si="40"/>
        <v>1.0891077805272979E-2</v>
      </c>
      <c r="AA45" s="11">
        <f t="shared" si="41"/>
        <v>0.14019778526920923</v>
      </c>
      <c r="AB45" s="11">
        <f t="shared" si="49"/>
        <v>0.97035159263749582</v>
      </c>
      <c r="AC45" s="11">
        <f t="shared" si="42"/>
        <v>9.3663388437617262E-2</v>
      </c>
      <c r="AD45" s="11">
        <f t="shared" si="43"/>
        <v>9.3663388437617276E-2</v>
      </c>
      <c r="AE45" s="11">
        <f t="shared" si="44"/>
        <v>9.0886418142266334E-2</v>
      </c>
      <c r="AF45" s="11"/>
      <c r="AG45" s="11">
        <f t="shared" si="45"/>
        <v>0.94745117361492781</v>
      </c>
      <c r="AH45" s="10">
        <f t="shared" si="46"/>
        <v>1.167531278902421</v>
      </c>
    </row>
    <row r="46" spans="1:34" x14ac:dyDescent="0.25">
      <c r="A46" s="1">
        <v>43466</v>
      </c>
      <c r="B46" s="13">
        <f t="shared" si="25"/>
        <v>280661.37471523409</v>
      </c>
      <c r="C46" s="13">
        <v>333287.46552099998</v>
      </c>
      <c r="D46" s="11">
        <v>0.84209999999999996</v>
      </c>
      <c r="E46" s="11">
        <f t="shared" si="27"/>
        <v>0.96876855480346757</v>
      </c>
      <c r="F46" s="11">
        <f t="shared" si="28"/>
        <v>-1.3779966373025771E-2</v>
      </c>
      <c r="G46" s="11">
        <f t="shared" si="29"/>
        <v>0.90181683179617156</v>
      </c>
      <c r="H46" s="11">
        <f t="shared" si="30"/>
        <v>-2.4529322930118759E-2</v>
      </c>
      <c r="I46" s="11">
        <f t="shared" si="31"/>
        <v>4.4059613986522916E-3</v>
      </c>
      <c r="J46" s="11">
        <f t="shared" si="47"/>
        <v>0</v>
      </c>
      <c r="K46" s="11">
        <f t="shared" si="32"/>
        <v>0.96876855480346757</v>
      </c>
      <c r="L46" s="11">
        <f t="shared" si="33"/>
        <v>0.90181683179617156</v>
      </c>
      <c r="M46" s="11">
        <f t="shared" si="34"/>
        <v>0.90181683179617156</v>
      </c>
      <c r="N46" s="11">
        <f t="shared" si="35"/>
        <v>0.87365178883661898</v>
      </c>
      <c r="O46" s="11"/>
      <c r="P46" s="11">
        <f t="shared" si="36"/>
        <v>1</v>
      </c>
      <c r="Q46" s="11">
        <f t="shared" si="36"/>
        <v>1</v>
      </c>
      <c r="R46" s="12">
        <v>43466</v>
      </c>
      <c r="S46" s="11">
        <f t="shared" si="26"/>
        <v>30556.341366016797</v>
      </c>
      <c r="T46" s="11">
        <v>32902.273463999998</v>
      </c>
      <c r="U46" s="11">
        <v>0.92869999999999997</v>
      </c>
      <c r="V46" s="11">
        <f t="shared" si="37"/>
        <v>0.97695703671799294</v>
      </c>
      <c r="W46" s="11">
        <f t="shared" si="48"/>
        <v>-1.0124534670753922E-2</v>
      </c>
      <c r="X46" s="11">
        <f t="shared" si="38"/>
        <v>9.8183168203828511E-2</v>
      </c>
      <c r="Y46" s="11">
        <f t="shared" si="39"/>
        <v>-1.0124534670753922E-2</v>
      </c>
      <c r="Z46" s="11">
        <f t="shared" si="40"/>
        <v>1.0891077805272979E-2</v>
      </c>
      <c r="AA46" s="11">
        <f t="shared" si="41"/>
        <v>0</v>
      </c>
      <c r="AB46" s="11">
        <f t="shared" si="49"/>
        <v>0.97695703671799294</v>
      </c>
      <c r="AC46" s="11">
        <f t="shared" si="42"/>
        <v>9.8183168203828511E-2</v>
      </c>
      <c r="AD46" s="11">
        <f t="shared" si="43"/>
        <v>9.8183168203828511E-2</v>
      </c>
      <c r="AE46" s="11">
        <f t="shared" si="44"/>
        <v>9.5920737063996564E-2</v>
      </c>
      <c r="AF46" s="11"/>
      <c r="AG46" s="11">
        <f t="shared" si="45"/>
        <v>0.9695725259006156</v>
      </c>
      <c r="AH46" s="10">
        <f t="shared" si="46"/>
        <v>1.2041711658629413</v>
      </c>
    </row>
    <row r="47" spans="1:34" x14ac:dyDescent="0.25">
      <c r="A47" s="1">
        <v>43497</v>
      </c>
      <c r="B47" s="13">
        <f t="shared" si="25"/>
        <v>298559.133760128</v>
      </c>
      <c r="C47" s="13">
        <v>358156.35048000002</v>
      </c>
      <c r="D47" s="11">
        <v>0.83360000000000001</v>
      </c>
      <c r="E47" s="11">
        <f t="shared" si="27"/>
        <v>1.0101967370441458</v>
      </c>
      <c r="F47" s="11">
        <f t="shared" si="28"/>
        <v>4.4059613986522916E-3</v>
      </c>
      <c r="G47" s="11">
        <f t="shared" si="29"/>
        <v>0.90566326389011242</v>
      </c>
      <c r="H47" s="11">
        <f t="shared" si="30"/>
        <v>-2.4529322930118759E-2</v>
      </c>
      <c r="I47" s="11">
        <f t="shared" si="31"/>
        <v>4.4059613986522916E-3</v>
      </c>
      <c r="J47" s="11">
        <f t="shared" si="47"/>
        <v>0</v>
      </c>
      <c r="K47" s="11">
        <f t="shared" si="32"/>
        <v>1.0101967370441458</v>
      </c>
      <c r="L47" s="11">
        <f t="shared" si="33"/>
        <v>0.90566326389011242</v>
      </c>
      <c r="M47" s="11">
        <f t="shared" si="34"/>
        <v>0.90566326389011254</v>
      </c>
      <c r="N47" s="11">
        <f t="shared" si="35"/>
        <v>0.91489807404254286</v>
      </c>
      <c r="O47" s="11"/>
      <c r="P47" s="11">
        <f t="shared" si="36"/>
        <v>0.99999999999999989</v>
      </c>
      <c r="Q47" s="11">
        <f t="shared" si="36"/>
        <v>1</v>
      </c>
      <c r="R47" s="12">
        <v>43497</v>
      </c>
      <c r="S47" s="11">
        <f t="shared" si="26"/>
        <v>31098.859076769597</v>
      </c>
      <c r="T47" s="11">
        <v>34336.821327999998</v>
      </c>
      <c r="U47" s="11">
        <v>0.90569999999999995</v>
      </c>
      <c r="V47" s="11">
        <f t="shared" si="37"/>
        <v>1.0253947223142321</v>
      </c>
      <c r="W47" s="11">
        <f t="shared" si="48"/>
        <v>1.0891077805272979E-2</v>
      </c>
      <c r="X47" s="11">
        <f t="shared" si="38"/>
        <v>9.4336736109887506E-2</v>
      </c>
      <c r="Y47" s="11">
        <f t="shared" si="39"/>
        <v>-1.0124534670753922E-2</v>
      </c>
      <c r="Z47" s="11">
        <f t="shared" si="40"/>
        <v>1.0891077805272979E-2</v>
      </c>
      <c r="AA47" s="11">
        <f t="shared" si="41"/>
        <v>0</v>
      </c>
      <c r="AB47" s="11">
        <f t="shared" si="49"/>
        <v>1.0253947223142321</v>
      </c>
      <c r="AC47" s="11">
        <f t="shared" si="42"/>
        <v>9.4336736109887506E-2</v>
      </c>
      <c r="AD47" s="11">
        <f t="shared" si="43"/>
        <v>9.433673610988752E-2</v>
      </c>
      <c r="AE47" s="11">
        <f t="shared" si="44"/>
        <v>9.6732391327429113E-2</v>
      </c>
      <c r="AF47" s="11"/>
      <c r="AG47" s="11">
        <f t="shared" si="45"/>
        <v>1.0116304653699719</v>
      </c>
      <c r="AH47" s="10">
        <f t="shared" si="46"/>
        <v>1.1903271076583817</v>
      </c>
    </row>
    <row r="48" spans="1:34" x14ac:dyDescent="0.25">
      <c r="A48" s="1">
        <v>43525</v>
      </c>
      <c r="B48" s="13">
        <f t="shared" si="25"/>
        <v>305818.0103233491</v>
      </c>
      <c r="C48" s="13">
        <v>376576.788971</v>
      </c>
      <c r="D48" s="11">
        <v>0.81210000000000004</v>
      </c>
      <c r="E48" s="11">
        <f t="shared" si="27"/>
        <v>1.0264745720970323</v>
      </c>
      <c r="F48" s="11">
        <f t="shared" si="28"/>
        <v>1.1348195465280366E-2</v>
      </c>
      <c r="G48" s="11">
        <f t="shared" si="29"/>
        <v>0.90424076750719473</v>
      </c>
      <c r="H48" s="11">
        <f t="shared" si="30"/>
        <v>-2.4529322930118759E-2</v>
      </c>
      <c r="I48" s="11">
        <f t="shared" si="31"/>
        <v>4.4059613986522916E-3</v>
      </c>
      <c r="J48" s="11">
        <f t="shared" si="47"/>
        <v>0.23992278727066954</v>
      </c>
      <c r="K48" s="11">
        <f t="shared" si="32"/>
        <v>1.0264745720970323</v>
      </c>
      <c r="L48" s="11">
        <f t="shared" si="33"/>
        <v>0.90424076750719473</v>
      </c>
      <c r="M48" s="11">
        <f t="shared" si="34"/>
        <v>0.90424076750719484</v>
      </c>
      <c r="N48" s="11">
        <f t="shared" si="35"/>
        <v>0.9281801548996399</v>
      </c>
      <c r="O48" s="11"/>
      <c r="P48" s="11">
        <f t="shared" si="36"/>
        <v>0.99999999999999989</v>
      </c>
      <c r="Q48" s="11">
        <f t="shared" si="36"/>
        <v>1</v>
      </c>
      <c r="R48" s="12">
        <v>43525</v>
      </c>
      <c r="S48" s="11">
        <f t="shared" si="26"/>
        <v>32386.173023113199</v>
      </c>
      <c r="T48" s="11">
        <v>36250.473497999999</v>
      </c>
      <c r="U48" s="11">
        <v>0.89339999999999997</v>
      </c>
      <c r="V48" s="11">
        <f t="shared" si="37"/>
        <v>1.0137676292813969</v>
      </c>
      <c r="W48" s="11">
        <f t="shared" si="48"/>
        <v>5.9384196069403681E-3</v>
      </c>
      <c r="X48" s="11">
        <f t="shared" si="38"/>
        <v>9.5759232492805185E-2</v>
      </c>
      <c r="Y48" s="11">
        <f t="shared" si="39"/>
        <v>-1.0124534670753922E-2</v>
      </c>
      <c r="Z48" s="11">
        <f t="shared" si="40"/>
        <v>1.0891077805272979E-2</v>
      </c>
      <c r="AA48" s="11">
        <f t="shared" si="41"/>
        <v>0</v>
      </c>
      <c r="AB48" s="11">
        <f t="shared" si="49"/>
        <v>1.0137676292813969</v>
      </c>
      <c r="AC48" s="11">
        <f t="shared" si="42"/>
        <v>9.5759232492805185E-2</v>
      </c>
      <c r="AD48" s="11">
        <f t="shared" si="43"/>
        <v>9.5759232492805199E-2</v>
      </c>
      <c r="AE48" s="11">
        <f t="shared" si="44"/>
        <v>9.7077610106037229E-2</v>
      </c>
      <c r="AF48" s="11"/>
      <c r="AG48" s="11">
        <f t="shared" si="45"/>
        <v>1.0252577650056771</v>
      </c>
      <c r="AH48" s="10">
        <f t="shared" si="46"/>
        <v>1.1610027724606313</v>
      </c>
    </row>
    <row r="49" spans="1:34" x14ac:dyDescent="0.25">
      <c r="A49" s="1">
        <v>43556</v>
      </c>
      <c r="B49" s="13">
        <f t="shared" si="25"/>
        <v>345938.62421956501</v>
      </c>
      <c r="C49" s="13">
        <v>391998.44104200002</v>
      </c>
      <c r="D49" s="11">
        <v>0.88249999999999995</v>
      </c>
      <c r="E49" s="11">
        <f t="shared" si="27"/>
        <v>0.92022662889518425</v>
      </c>
      <c r="F49" s="11">
        <f t="shared" si="28"/>
        <v>-3.6105203569691269E-2</v>
      </c>
      <c r="G49" s="11">
        <f t="shared" si="29"/>
        <v>0.90967870896799274</v>
      </c>
      <c r="H49" s="11">
        <f t="shared" si="30"/>
        <v>-2.4529322930118759E-2</v>
      </c>
      <c r="I49" s="11">
        <f t="shared" si="31"/>
        <v>4.4059613986522916E-3</v>
      </c>
      <c r="J49" s="11">
        <f t="shared" si="47"/>
        <v>0.40006106413346465</v>
      </c>
      <c r="K49" s="11">
        <f t="shared" si="32"/>
        <v>0.92022662889518425</v>
      </c>
      <c r="L49" s="11">
        <f t="shared" si="33"/>
        <v>0.90967870896799274</v>
      </c>
      <c r="M49" s="11">
        <f t="shared" si="34"/>
        <v>0.90967870896799286</v>
      </c>
      <c r="N49" s="11">
        <f t="shared" si="35"/>
        <v>0.83711057173133951</v>
      </c>
      <c r="O49" s="11"/>
      <c r="P49" s="11">
        <f t="shared" si="36"/>
        <v>0.99999999999999989</v>
      </c>
      <c r="Q49" s="11">
        <f t="shared" si="36"/>
        <v>1</v>
      </c>
      <c r="R49" s="12">
        <v>43556</v>
      </c>
      <c r="S49" s="11">
        <f t="shared" si="26"/>
        <v>34347.976762910999</v>
      </c>
      <c r="T49" s="11">
        <v>39116.247309999999</v>
      </c>
      <c r="U49" s="11">
        <v>0.87809999999999999</v>
      </c>
      <c r="V49" s="11">
        <f t="shared" si="37"/>
        <v>1.0174239836009566</v>
      </c>
      <c r="W49" s="11">
        <f t="shared" si="48"/>
        <v>7.5019709823654071E-3</v>
      </c>
      <c r="X49" s="11">
        <f t="shared" si="38"/>
        <v>9.0321291032007159E-2</v>
      </c>
      <c r="Y49" s="11">
        <f t="shared" si="39"/>
        <v>-1.0124534670753922E-2</v>
      </c>
      <c r="Z49" s="11">
        <f t="shared" si="40"/>
        <v>1.0891077805272979E-2</v>
      </c>
      <c r="AA49" s="11">
        <f t="shared" si="41"/>
        <v>0</v>
      </c>
      <c r="AB49" s="11">
        <f t="shared" si="49"/>
        <v>1.0174239836009566</v>
      </c>
      <c r="AC49" s="11">
        <f t="shared" si="42"/>
        <v>9.0321291032007159E-2</v>
      </c>
      <c r="AD49" s="11">
        <f t="shared" si="43"/>
        <v>9.0321291032007173E-2</v>
      </c>
      <c r="AE49" s="11">
        <f t="shared" si="44"/>
        <v>9.1895047725766094E-2</v>
      </c>
      <c r="AF49" s="11"/>
      <c r="AG49" s="11">
        <f t="shared" si="45"/>
        <v>0.92900561945710558</v>
      </c>
      <c r="AH49" s="10">
        <f t="shared" si="46"/>
        <v>1.2497263182746954</v>
      </c>
    </row>
    <row r="50" spans="1:34" x14ac:dyDescent="0.25">
      <c r="A50" s="1">
        <v>43586</v>
      </c>
      <c r="B50" s="13">
        <f t="shared" si="25"/>
        <v>354873.74856416602</v>
      </c>
      <c r="C50" s="13">
        <v>407432.54714600003</v>
      </c>
      <c r="D50" s="11">
        <v>0.871</v>
      </c>
      <c r="E50" s="11">
        <f t="shared" si="27"/>
        <v>1.0132032146957519</v>
      </c>
      <c r="F50" s="11">
        <f t="shared" si="28"/>
        <v>5.6965590521969329E-3</v>
      </c>
      <c r="G50" s="11">
        <f t="shared" si="29"/>
        <v>0.89808040079967144</v>
      </c>
      <c r="H50" s="11">
        <f t="shared" si="30"/>
        <v>-2.4529322930118759E-2</v>
      </c>
      <c r="I50" s="11">
        <f t="shared" si="31"/>
        <v>4.4059613986522916E-3</v>
      </c>
      <c r="J50" s="11">
        <f t="shared" si="47"/>
        <v>4.4602902079015301E-2</v>
      </c>
      <c r="K50" s="11">
        <f t="shared" si="32"/>
        <v>1.0132032146957519</v>
      </c>
      <c r="L50" s="11">
        <f t="shared" si="33"/>
        <v>0.89808040079967144</v>
      </c>
      <c r="M50" s="11">
        <f t="shared" si="34"/>
        <v>0.89808040079967144</v>
      </c>
      <c r="N50" s="11">
        <f t="shared" si="35"/>
        <v>0.90993794914547643</v>
      </c>
      <c r="O50" s="11"/>
      <c r="P50" s="11">
        <f t="shared" si="36"/>
        <v>1</v>
      </c>
      <c r="Q50" s="11">
        <f t="shared" si="36"/>
        <v>1</v>
      </c>
      <c r="R50" s="12">
        <v>43586</v>
      </c>
      <c r="S50" s="11">
        <f t="shared" si="26"/>
        <v>40273.220736331205</v>
      </c>
      <c r="T50" s="11">
        <v>43813.338486000001</v>
      </c>
      <c r="U50" s="11">
        <v>0.91920000000000002</v>
      </c>
      <c r="V50" s="11">
        <f t="shared" si="37"/>
        <v>0.95528720626631847</v>
      </c>
      <c r="W50" s="11">
        <f t="shared" si="48"/>
        <v>-1.9866038526774408E-2</v>
      </c>
      <c r="X50" s="11">
        <f t="shared" si="38"/>
        <v>0.10191959920032855</v>
      </c>
      <c r="Y50" s="11">
        <f t="shared" si="39"/>
        <v>-1.0124534670753922E-2</v>
      </c>
      <c r="Z50" s="11">
        <f t="shared" si="40"/>
        <v>1.0891077805272979E-2</v>
      </c>
      <c r="AA50" s="11">
        <f t="shared" si="41"/>
        <v>0.46353651920127914</v>
      </c>
      <c r="AB50" s="11">
        <f t="shared" si="49"/>
        <v>0.95528720626631847</v>
      </c>
      <c r="AC50" s="11">
        <f t="shared" si="42"/>
        <v>0.10191959920032855</v>
      </c>
      <c r="AD50" s="11">
        <f t="shared" si="43"/>
        <v>0.10191959920032855</v>
      </c>
      <c r="AE50" s="11">
        <f t="shared" si="44"/>
        <v>9.7362489183864767E-2</v>
      </c>
      <c r="AF50" s="11"/>
      <c r="AG50" s="11">
        <f t="shared" si="45"/>
        <v>1.0073004383293411</v>
      </c>
      <c r="AH50" s="10">
        <f t="shared" si="46"/>
        <v>1.2406688915448403</v>
      </c>
    </row>
    <row r="51" spans="1:34" x14ac:dyDescent="0.25">
      <c r="A51" s="1">
        <v>43617</v>
      </c>
      <c r="B51" s="13">
        <f t="shared" si="25"/>
        <v>376506.77089438192</v>
      </c>
      <c r="C51" s="13">
        <v>423660.14503700001</v>
      </c>
      <c r="D51" s="11">
        <v>0.88870000000000005</v>
      </c>
      <c r="E51" s="11">
        <f t="shared" si="27"/>
        <v>0.98008326769438503</v>
      </c>
      <c r="F51" s="11">
        <f t="shared" si="28"/>
        <v>-8.7370251606066381E-3</v>
      </c>
      <c r="G51" s="11">
        <f t="shared" si="29"/>
        <v>0.90310255526186856</v>
      </c>
      <c r="H51" s="11">
        <f t="shared" si="30"/>
        <v>-2.4529322930118759E-2</v>
      </c>
      <c r="I51" s="11">
        <f t="shared" si="31"/>
        <v>4.4059613986522916E-3</v>
      </c>
      <c r="J51" s="11">
        <f t="shared" si="47"/>
        <v>0</v>
      </c>
      <c r="K51" s="11">
        <f t="shared" si="32"/>
        <v>0.98008326769438503</v>
      </c>
      <c r="L51" s="11">
        <f t="shared" si="33"/>
        <v>0.90310255526186856</v>
      </c>
      <c r="M51" s="11">
        <f t="shared" si="34"/>
        <v>0.90310255526186867</v>
      </c>
      <c r="N51" s="11">
        <f t="shared" si="35"/>
        <v>0.88511570342420121</v>
      </c>
      <c r="O51" s="11"/>
      <c r="P51" s="11">
        <f t="shared" si="36"/>
        <v>0.99999999999999989</v>
      </c>
      <c r="Q51" s="11">
        <f t="shared" si="36"/>
        <v>1</v>
      </c>
      <c r="R51" s="12">
        <v>43617</v>
      </c>
      <c r="S51" s="11">
        <f t="shared" si="26"/>
        <v>40396.900455775998</v>
      </c>
      <c r="T51" s="11">
        <v>44343.469215999998</v>
      </c>
      <c r="U51" s="11">
        <v>0.91100000000000003</v>
      </c>
      <c r="V51" s="11">
        <f t="shared" si="37"/>
        <v>1.0090010976948409</v>
      </c>
      <c r="W51" s="11">
        <f t="shared" si="48"/>
        <v>3.891638707230553E-3</v>
      </c>
      <c r="X51" s="11">
        <f t="shared" si="38"/>
        <v>9.6897444738131333E-2</v>
      </c>
      <c r="Y51" s="11">
        <f t="shared" si="39"/>
        <v>-1.0124534670753922E-2</v>
      </c>
      <c r="Z51" s="11">
        <f t="shared" si="40"/>
        <v>1.0891077805272979E-2</v>
      </c>
      <c r="AA51" s="11">
        <f t="shared" si="41"/>
        <v>0</v>
      </c>
      <c r="AB51" s="11">
        <f t="shared" si="49"/>
        <v>1.0090010976948409</v>
      </c>
      <c r="AC51" s="11">
        <f t="shared" si="42"/>
        <v>9.6897444738131333E-2</v>
      </c>
      <c r="AD51" s="11">
        <f t="shared" si="43"/>
        <v>9.6897444738131347E-2</v>
      </c>
      <c r="AE51" s="11">
        <f t="shared" si="44"/>
        <v>9.7769628104599715E-2</v>
      </c>
      <c r="AF51" s="11"/>
      <c r="AG51" s="11">
        <f t="shared" si="45"/>
        <v>0.98288533152880087</v>
      </c>
      <c r="AH51" s="10">
        <f t="shared" si="46"/>
        <v>1.2622722628438023</v>
      </c>
    </row>
    <row r="52" spans="1:34" x14ac:dyDescent="0.25">
      <c r="A52" s="1">
        <v>43647</v>
      </c>
      <c r="B52" s="13">
        <f t="shared" si="25"/>
        <v>413796.2987483663</v>
      </c>
      <c r="C52" s="13">
        <v>435437.54472100001</v>
      </c>
      <c r="D52" s="11">
        <v>0.95030000000000003</v>
      </c>
      <c r="E52" s="11">
        <f t="shared" si="27"/>
        <v>0.93517836472692839</v>
      </c>
      <c r="F52" s="11">
        <f t="shared" si="28"/>
        <v>-2.9105549096427371E-2</v>
      </c>
      <c r="G52" s="11">
        <f t="shared" si="29"/>
        <v>0.90767974292236153</v>
      </c>
      <c r="H52" s="11">
        <f t="shared" si="30"/>
        <v>-2.4529322930118759E-2</v>
      </c>
      <c r="I52" s="11">
        <f t="shared" si="31"/>
        <v>4.4059613986522916E-3</v>
      </c>
      <c r="J52" s="11">
        <f t="shared" si="47"/>
        <v>0.1581538344089593</v>
      </c>
      <c r="K52" s="11">
        <f t="shared" si="32"/>
        <v>0.93517836472692839</v>
      </c>
      <c r="L52" s="11">
        <f t="shared" si="33"/>
        <v>0.90767974292236153</v>
      </c>
      <c r="M52" s="11">
        <f t="shared" si="34"/>
        <v>0.90767974292236153</v>
      </c>
      <c r="N52" s="11">
        <f t="shared" si="35"/>
        <v>0.84884245768189281</v>
      </c>
      <c r="O52" s="11"/>
      <c r="P52" s="11">
        <f t="shared" si="36"/>
        <v>1</v>
      </c>
      <c r="Q52" s="11">
        <f t="shared" si="36"/>
        <v>1</v>
      </c>
      <c r="R52" s="12">
        <v>43647</v>
      </c>
      <c r="S52" s="11">
        <f t="shared" si="26"/>
        <v>42087.290121987498</v>
      </c>
      <c r="T52" s="11">
        <v>47422.298729000002</v>
      </c>
      <c r="U52" s="11">
        <v>0.88749999999999996</v>
      </c>
      <c r="V52" s="11">
        <f t="shared" si="37"/>
        <v>1.0264788732394368</v>
      </c>
      <c r="W52" s="11">
        <f t="shared" si="48"/>
        <v>1.1350015245866608E-2</v>
      </c>
      <c r="X52" s="11">
        <f t="shared" si="38"/>
        <v>9.232025707763844E-2</v>
      </c>
      <c r="Y52" s="11">
        <f t="shared" si="39"/>
        <v>-1.0124534670753922E-2</v>
      </c>
      <c r="Z52" s="11">
        <f t="shared" si="40"/>
        <v>1.0891077805272979E-2</v>
      </c>
      <c r="AA52" s="11">
        <f t="shared" si="41"/>
        <v>2.1837928402855335E-2</v>
      </c>
      <c r="AB52" s="11">
        <f t="shared" si="49"/>
        <v>1.0264788732394368</v>
      </c>
      <c r="AC52" s="11">
        <f t="shared" si="42"/>
        <v>9.232025707763844E-2</v>
      </c>
      <c r="AD52" s="11">
        <f t="shared" si="43"/>
        <v>9.232025707763844E-2</v>
      </c>
      <c r="AE52" s="11">
        <f t="shared" si="44"/>
        <v>9.4764793462229449E-2</v>
      </c>
      <c r="AF52" s="11"/>
      <c r="AG52" s="11">
        <f t="shared" si="45"/>
        <v>0.94360725114412225</v>
      </c>
      <c r="AH52" s="10">
        <f t="shared" si="46"/>
        <v>1.3377093714713397</v>
      </c>
    </row>
    <row r="53" spans="1:34" x14ac:dyDescent="0.25">
      <c r="A53" s="1">
        <v>43678</v>
      </c>
      <c r="B53" s="13">
        <f t="shared" si="25"/>
        <v>442454.38206047984</v>
      </c>
      <c r="C53" s="13">
        <v>430654.45012699999</v>
      </c>
      <c r="D53" s="11">
        <v>1.0274000000000001</v>
      </c>
      <c r="E53" s="11">
        <f t="shared" si="27"/>
        <v>0.92495620011679969</v>
      </c>
      <c r="F53" s="11">
        <f t="shared" si="28"/>
        <v>-3.3878832123621173E-2</v>
      </c>
      <c r="G53" s="11">
        <f t="shared" si="29"/>
        <v>0.91432146804420777</v>
      </c>
      <c r="H53" s="11">
        <f t="shared" si="30"/>
        <v>-2.4529322930118759E-2</v>
      </c>
      <c r="I53" s="11">
        <f t="shared" si="31"/>
        <v>4.4059613986522916E-3</v>
      </c>
      <c r="J53" s="11">
        <f t="shared" si="47"/>
        <v>0.32311793059541399</v>
      </c>
      <c r="K53" s="11">
        <f t="shared" si="32"/>
        <v>0.92495620011679969</v>
      </c>
      <c r="L53" s="11">
        <f t="shared" si="33"/>
        <v>0.91432146804420777</v>
      </c>
      <c r="M53" s="11">
        <f t="shared" si="34"/>
        <v>0.91432146804420789</v>
      </c>
      <c r="N53" s="11">
        <f t="shared" si="35"/>
        <v>0.84570731076738437</v>
      </c>
      <c r="O53" s="11"/>
      <c r="P53" s="11">
        <f t="shared" si="36"/>
        <v>0.99999999999999989</v>
      </c>
      <c r="Q53" s="11">
        <f t="shared" si="36"/>
        <v>1</v>
      </c>
      <c r="R53" s="12">
        <v>43678</v>
      </c>
      <c r="S53" s="11">
        <f t="shared" si="26"/>
        <v>41461.174474486004</v>
      </c>
      <c r="T53" s="11">
        <v>50341.396885000002</v>
      </c>
      <c r="U53" s="11">
        <v>0.8236</v>
      </c>
      <c r="V53" s="11">
        <f t="shared" si="37"/>
        <v>1.0775862068965516</v>
      </c>
      <c r="W53" s="11">
        <f t="shared" si="48"/>
        <v>3.2452023781137887E-2</v>
      </c>
      <c r="X53" s="11">
        <f t="shared" si="38"/>
        <v>8.5678531955792128E-2</v>
      </c>
      <c r="Y53" s="11">
        <f t="shared" si="39"/>
        <v>-1.0124534670753922E-2</v>
      </c>
      <c r="Z53" s="11">
        <f t="shared" si="40"/>
        <v>1.0891077805272979E-2</v>
      </c>
      <c r="AA53" s="11">
        <f t="shared" si="41"/>
        <v>1.0259489701030642</v>
      </c>
      <c r="AB53" s="11">
        <f t="shared" si="49"/>
        <v>1.0775862068965516</v>
      </c>
      <c r="AC53" s="11">
        <f t="shared" si="42"/>
        <v>8.5678531955792128E-2</v>
      </c>
      <c r="AD53" s="11">
        <f t="shared" si="43"/>
        <v>8.5678531955792142E-2</v>
      </c>
      <c r="AE53" s="11">
        <f t="shared" si="44"/>
        <v>9.232600426270704E-2</v>
      </c>
      <c r="AF53" s="11"/>
      <c r="AG53" s="11">
        <f t="shared" si="45"/>
        <v>0.93803331503009146</v>
      </c>
      <c r="AH53" s="10">
        <f t="shared" si="46"/>
        <v>1.4260787437260978</v>
      </c>
    </row>
    <row r="54" spans="1:34" x14ac:dyDescent="0.25">
      <c r="A54" s="1">
        <v>43709</v>
      </c>
      <c r="B54" s="13">
        <f t="shared" si="25"/>
        <v>361498.65085255122</v>
      </c>
      <c r="C54" s="13">
        <v>369026.79752199998</v>
      </c>
      <c r="D54" s="11">
        <v>0.97960000000000003</v>
      </c>
      <c r="E54" s="11">
        <f t="shared" si="27"/>
        <v>1.0487954267047774</v>
      </c>
      <c r="F54" s="11">
        <f t="shared" si="28"/>
        <v>2.0690784935641891E-2</v>
      </c>
      <c r="G54" s="11">
        <f t="shared" si="29"/>
        <v>0.87813536082491994</v>
      </c>
      <c r="H54" s="11">
        <f t="shared" si="30"/>
        <v>-2.4529322930118759E-2</v>
      </c>
      <c r="I54" s="11">
        <f t="shared" si="31"/>
        <v>4.4059613986522916E-3</v>
      </c>
      <c r="J54" s="11">
        <f t="shared" si="47"/>
        <v>0.56280157305374068</v>
      </c>
      <c r="K54" s="11">
        <f t="shared" si="32"/>
        <v>1.0487954267047774</v>
      </c>
      <c r="L54" s="11">
        <f t="shared" si="33"/>
        <v>0.87813536082491994</v>
      </c>
      <c r="M54" s="11">
        <f t="shared" si="34"/>
        <v>1</v>
      </c>
      <c r="N54" s="11">
        <f t="shared" si="35"/>
        <v>1.0487954267047774</v>
      </c>
      <c r="O54" s="11"/>
      <c r="P54" s="11">
        <f t="shared" si="36"/>
        <v>0.87813536082491994</v>
      </c>
      <c r="Q54" s="11">
        <f t="shared" si="36"/>
        <v>1</v>
      </c>
      <c r="R54" s="12">
        <v>43709</v>
      </c>
      <c r="S54" s="11">
        <f t="shared" si="26"/>
        <v>50167.553447614504</v>
      </c>
      <c r="T54" s="11">
        <v>48597.843115000003</v>
      </c>
      <c r="U54" s="11">
        <v>1.0323</v>
      </c>
      <c r="V54" s="11">
        <f t="shared" si="37"/>
        <v>0.79783008815266876</v>
      </c>
      <c r="W54" s="11">
        <f t="shared" si="48"/>
        <v>-9.8089589394598803E-2</v>
      </c>
      <c r="X54" s="11">
        <f t="shared" si="38"/>
        <v>0.12186463917508011</v>
      </c>
      <c r="Y54" s="11">
        <f t="shared" si="39"/>
        <v>-1.0124534670753922E-2</v>
      </c>
      <c r="Z54" s="11">
        <f t="shared" si="40"/>
        <v>1.0891077805272979E-2</v>
      </c>
      <c r="AA54" s="11">
        <f t="shared" si="41"/>
        <v>4.185700265656739</v>
      </c>
      <c r="AB54" s="11">
        <f t="shared" si="49"/>
        <v>1</v>
      </c>
      <c r="AC54" s="11">
        <f t="shared" si="42"/>
        <v>0</v>
      </c>
      <c r="AD54" s="11">
        <f t="shared" si="43"/>
        <v>0</v>
      </c>
      <c r="AE54" s="11">
        <f t="shared" si="44"/>
        <v>0</v>
      </c>
      <c r="AF54" s="11"/>
      <c r="AG54" s="11">
        <f t="shared" si="45"/>
        <v>1.0487954267047774</v>
      </c>
      <c r="AH54" s="10">
        <f t="shared" si="46"/>
        <v>1.3597301317442918</v>
      </c>
    </row>
    <row r="55" spans="1:34" x14ac:dyDescent="0.25">
      <c r="A55" s="1">
        <v>43739</v>
      </c>
      <c r="B55" s="13">
        <f t="shared" si="25"/>
        <v>418129.74421799998</v>
      </c>
      <c r="C55" s="13">
        <v>418129.74421799998</v>
      </c>
      <c r="D55" s="11">
        <v>1</v>
      </c>
      <c r="E55" s="11">
        <f t="shared" si="27"/>
        <v>0.97960000000000003</v>
      </c>
      <c r="F55" s="11">
        <f t="shared" si="28"/>
        <v>-8.9512235473234898E-3</v>
      </c>
      <c r="G55" s="11">
        <f t="shared" si="29"/>
        <v>0.88438764569372097</v>
      </c>
      <c r="H55" s="11">
        <f t="shared" si="30"/>
        <v>-2.4529322930118759E-2</v>
      </c>
      <c r="I55" s="11">
        <f t="shared" si="31"/>
        <v>4.4059613986522916E-3</v>
      </c>
      <c r="J55" s="11">
        <f t="shared" si="47"/>
        <v>0</v>
      </c>
      <c r="K55" s="11">
        <f t="shared" si="32"/>
        <v>0.97960000000000003</v>
      </c>
      <c r="L55" s="11">
        <f t="shared" si="33"/>
        <v>0.88438764569372097</v>
      </c>
      <c r="M55" s="11">
        <f t="shared" si="34"/>
        <v>0.88438764569372097</v>
      </c>
      <c r="N55" s="11">
        <f t="shared" si="35"/>
        <v>0.8663461377215691</v>
      </c>
      <c r="O55" s="11"/>
      <c r="P55" s="11">
        <f t="shared" si="36"/>
        <v>1</v>
      </c>
      <c r="Q55" s="11">
        <f t="shared" si="36"/>
        <v>1</v>
      </c>
      <c r="R55" s="12">
        <v>43739</v>
      </c>
      <c r="S55" s="11">
        <f t="shared" si="26"/>
        <v>54660.379269099998</v>
      </c>
      <c r="T55" s="11">
        <v>49691.253880999997</v>
      </c>
      <c r="U55" s="11">
        <v>1.1000000000000001</v>
      </c>
      <c r="V55" s="11">
        <f t="shared" si="37"/>
        <v>0.93845454545454532</v>
      </c>
      <c r="W55" s="11">
        <f t="shared" si="48"/>
        <v>-2.7586757817632552E-2</v>
      </c>
      <c r="X55" s="11">
        <f t="shared" si="38"/>
        <v>0.11561235430627899</v>
      </c>
      <c r="Y55" s="11">
        <f t="shared" si="39"/>
        <v>-1.0124534670753922E-2</v>
      </c>
      <c r="Z55" s="11">
        <f t="shared" si="40"/>
        <v>1.0891077805272979E-2</v>
      </c>
      <c r="AA55" s="11">
        <f t="shared" si="41"/>
        <v>0.83091668952300479</v>
      </c>
      <c r="AB55" s="11">
        <f t="shared" si="49"/>
        <v>0.93845454545454532</v>
      </c>
      <c r="AC55" s="11">
        <f t="shared" si="42"/>
        <v>0.11561235430627899</v>
      </c>
      <c r="AD55" s="11">
        <f t="shared" si="43"/>
        <v>0.11561235430627899</v>
      </c>
      <c r="AE55" s="11">
        <f t="shared" si="44"/>
        <v>0.10849693940942889</v>
      </c>
      <c r="AF55" s="11"/>
      <c r="AG55" s="11">
        <f t="shared" si="45"/>
        <v>0.97484307713099794</v>
      </c>
      <c r="AH55" s="10">
        <f t="shared" si="46"/>
        <v>1.3948194982786684</v>
      </c>
    </row>
    <row r="57" spans="1:34" x14ac:dyDescent="0.25">
      <c r="B57" t="s">
        <v>40</v>
      </c>
    </row>
    <row r="58" spans="1:34" x14ac:dyDescent="0.25">
      <c r="B58" t="s">
        <v>9</v>
      </c>
      <c r="C58" t="s">
        <v>37</v>
      </c>
    </row>
    <row r="59" spans="1:34" x14ac:dyDescent="0.25">
      <c r="A59" t="s">
        <v>8</v>
      </c>
    </row>
    <row r="60" spans="1:34" x14ac:dyDescent="0.25">
      <c r="A60" s="1">
        <v>43101</v>
      </c>
      <c r="B60" s="2">
        <f>B34+S34</f>
        <v>141988.57696915918</v>
      </c>
      <c r="C60">
        <f>(AH7*AH34)^0.5</f>
        <v>1</v>
      </c>
    </row>
    <row r="61" spans="1:34" x14ac:dyDescent="0.25">
      <c r="A61" s="1">
        <v>43132</v>
      </c>
      <c r="B61" s="2">
        <f t="shared" ref="B61:B81" si="50">B35+S35</f>
        <v>151330.20953973892</v>
      </c>
      <c r="C61">
        <f t="shared" ref="C61:C81" si="51">(AH8*AH35)^0.5</f>
        <v>1</v>
      </c>
    </row>
    <row r="62" spans="1:34" x14ac:dyDescent="0.25">
      <c r="A62" s="1">
        <v>43160</v>
      </c>
      <c r="B62" s="2">
        <f t="shared" si="50"/>
        <v>149936.11934808487</v>
      </c>
      <c r="C62">
        <f>(AH9*AH36)^0.5</f>
        <v>1.001893090583025</v>
      </c>
    </row>
    <row r="63" spans="1:34" x14ac:dyDescent="0.25">
      <c r="A63" s="1">
        <v>43191</v>
      </c>
      <c r="B63" s="2">
        <f t="shared" si="50"/>
        <v>156513.6473653329</v>
      </c>
      <c r="C63">
        <f t="shared" si="51"/>
        <v>1.0008097712038939</v>
      </c>
    </row>
    <row r="64" spans="1:34" x14ac:dyDescent="0.25">
      <c r="A64" s="1">
        <v>43221</v>
      </c>
      <c r="B64" s="2">
        <f t="shared" si="50"/>
        <v>164534.15045451469</v>
      </c>
      <c r="C64">
        <f t="shared" si="51"/>
        <v>1.0232895255065253</v>
      </c>
    </row>
    <row r="65" spans="1:3" x14ac:dyDescent="0.25">
      <c r="A65" s="1">
        <v>43252</v>
      </c>
      <c r="B65" s="2">
        <f t="shared" si="50"/>
        <v>176255.13434374757</v>
      </c>
      <c r="C65">
        <f t="shared" si="51"/>
        <v>1.0432971699553637</v>
      </c>
    </row>
    <row r="66" spans="1:3" x14ac:dyDescent="0.25">
      <c r="A66" s="1">
        <v>43282</v>
      </c>
      <c r="B66" s="2">
        <f t="shared" si="50"/>
        <v>185553.61091643272</v>
      </c>
      <c r="C66">
        <f t="shared" si="51"/>
        <v>1.064752812147951</v>
      </c>
    </row>
    <row r="67" spans="1:3" x14ac:dyDescent="0.25">
      <c r="A67" s="1">
        <v>43313</v>
      </c>
      <c r="B67" s="2">
        <f t="shared" si="50"/>
        <v>216444.04581789242</v>
      </c>
      <c r="C67">
        <f t="shared" si="51"/>
        <v>1.1328037293132638</v>
      </c>
    </row>
    <row r="68" spans="1:3" x14ac:dyDescent="0.25">
      <c r="A68" s="1">
        <v>43344</v>
      </c>
      <c r="B68" s="2">
        <f t="shared" si="50"/>
        <v>252524.6555699959</v>
      </c>
      <c r="C68">
        <f t="shared" si="51"/>
        <v>1.2331530428894386</v>
      </c>
    </row>
    <row r="69" spans="1:3" x14ac:dyDescent="0.25">
      <c r="A69" s="1">
        <v>43374</v>
      </c>
      <c r="B69" s="2">
        <f t="shared" si="50"/>
        <v>255723.51123162641</v>
      </c>
      <c r="C69">
        <f t="shared" si="51"/>
        <v>1.178508863077441</v>
      </c>
    </row>
    <row r="70" spans="1:3" x14ac:dyDescent="0.25">
      <c r="A70" s="1">
        <v>43405</v>
      </c>
      <c r="B70" s="2">
        <f t="shared" si="50"/>
        <v>261258.03086537422</v>
      </c>
      <c r="C70">
        <f t="shared" si="51"/>
        <v>1.1064321745097321</v>
      </c>
    </row>
    <row r="71" spans="1:3" x14ac:dyDescent="0.25">
      <c r="A71" s="1">
        <v>43435</v>
      </c>
      <c r="B71" s="2">
        <f t="shared" si="50"/>
        <v>286459.54669503262</v>
      </c>
      <c r="C71">
        <f t="shared" si="51"/>
        <v>1.1677573925063107</v>
      </c>
    </row>
    <row r="72" spans="1:3" x14ac:dyDescent="0.25">
      <c r="A72" s="1">
        <v>43466</v>
      </c>
      <c r="B72" s="2">
        <f t="shared" si="50"/>
        <v>311217.71608125087</v>
      </c>
      <c r="C72">
        <f t="shared" si="51"/>
        <v>1.2044309848927821</v>
      </c>
    </row>
    <row r="73" spans="1:3" x14ac:dyDescent="0.25">
      <c r="A73" s="1">
        <v>43497</v>
      </c>
      <c r="B73" s="2">
        <f t="shared" si="50"/>
        <v>329657.99283689761</v>
      </c>
      <c r="C73">
        <f t="shared" si="51"/>
        <v>1.1905612945153847</v>
      </c>
    </row>
    <row r="74" spans="1:3" x14ac:dyDescent="0.25">
      <c r="A74" s="1">
        <v>43525</v>
      </c>
      <c r="B74" s="2">
        <f t="shared" si="50"/>
        <v>338204.18334646232</v>
      </c>
      <c r="C74">
        <f t="shared" si="51"/>
        <v>1.1612286508116079</v>
      </c>
    </row>
    <row r="75" spans="1:3" x14ac:dyDescent="0.25">
      <c r="A75" s="1">
        <v>43556</v>
      </c>
      <c r="B75" s="2">
        <f t="shared" si="50"/>
        <v>380286.60098247603</v>
      </c>
      <c r="C75">
        <f t="shared" si="51"/>
        <v>1.2501598205868434</v>
      </c>
    </row>
    <row r="76" spans="1:3" x14ac:dyDescent="0.25">
      <c r="A76" s="1">
        <v>43586</v>
      </c>
      <c r="B76" s="2">
        <f t="shared" si="50"/>
        <v>395146.96930049721</v>
      </c>
      <c r="C76">
        <f t="shared" si="51"/>
        <v>1.2408622619550893</v>
      </c>
    </row>
    <row r="77" spans="1:3" x14ac:dyDescent="0.25">
      <c r="A77" s="1">
        <v>43617</v>
      </c>
      <c r="B77" s="2">
        <f t="shared" si="50"/>
        <v>416903.67135015794</v>
      </c>
      <c r="C77">
        <f t="shared" si="51"/>
        <v>1.2624245943093764</v>
      </c>
    </row>
    <row r="78" spans="1:3" x14ac:dyDescent="0.25">
      <c r="A78" s="1">
        <v>43647</v>
      </c>
      <c r="B78" s="2">
        <f t="shared" si="50"/>
        <v>455883.58887035382</v>
      </c>
      <c r="C78">
        <f t="shared" si="51"/>
        <v>1.3380827596542939</v>
      </c>
    </row>
    <row r="79" spans="1:3" x14ac:dyDescent="0.25">
      <c r="A79" s="1">
        <v>43678</v>
      </c>
      <c r="B79" s="2">
        <f t="shared" si="50"/>
        <v>483915.55653496587</v>
      </c>
      <c r="C79">
        <f t="shared" si="51"/>
        <v>1.4271021112449025</v>
      </c>
    </row>
    <row r="80" spans="1:3" x14ac:dyDescent="0.25">
      <c r="A80" s="1">
        <v>43709</v>
      </c>
      <c r="B80" s="2">
        <f t="shared" si="50"/>
        <v>411666.2043001657</v>
      </c>
      <c r="C80">
        <f t="shared" si="51"/>
        <v>1.3607058868751281</v>
      </c>
    </row>
    <row r="81" spans="1:3" x14ac:dyDescent="0.25">
      <c r="A81" s="1">
        <v>43739</v>
      </c>
      <c r="B81" s="2">
        <f t="shared" si="50"/>
        <v>472790.12348710001</v>
      </c>
      <c r="C81">
        <f t="shared" si="51"/>
        <v>1.3961421917749197</v>
      </c>
    </row>
    <row r="85" spans="1:3" x14ac:dyDescent="0.25">
      <c r="C85" s="2"/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6"/>
  <sheetViews>
    <sheetView topLeftCell="A25" zoomScale="80" zoomScaleNormal="80" workbookViewId="0">
      <selection activeCell="H81" sqref="H81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43</v>
      </c>
    </row>
    <row r="2" spans="1:34" s="3" customFormat="1" x14ac:dyDescent="0.25">
      <c r="B2" s="3" t="s">
        <v>13</v>
      </c>
      <c r="R2" s="3" t="s">
        <v>39</v>
      </c>
    </row>
    <row r="3" spans="1:34" s="3" customFormat="1" x14ac:dyDescent="0.25"/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s="11" t="s">
        <v>8</v>
      </c>
      <c r="B6" s="11" t="s">
        <v>9</v>
      </c>
      <c r="C6" s="11" t="s">
        <v>10</v>
      </c>
      <c r="D6" s="11" t="s">
        <v>11</v>
      </c>
      <c r="E6" s="11" t="s">
        <v>18</v>
      </c>
      <c r="F6" s="11" t="s">
        <v>22</v>
      </c>
      <c r="G6" s="11" t="s">
        <v>19</v>
      </c>
      <c r="H6" s="11" t="s">
        <v>20</v>
      </c>
      <c r="I6" s="11" t="s">
        <v>21</v>
      </c>
      <c r="J6" s="11" t="s">
        <v>23</v>
      </c>
      <c r="K6" s="11" t="s">
        <v>24</v>
      </c>
      <c r="L6" s="11" t="s">
        <v>27</v>
      </c>
      <c r="M6" s="11" t="s">
        <v>25</v>
      </c>
      <c r="N6" s="11" t="s">
        <v>30</v>
      </c>
      <c r="O6" s="11"/>
      <c r="P6" s="11" t="s">
        <v>26</v>
      </c>
      <c r="Q6" s="11" t="s">
        <v>28</v>
      </c>
      <c r="R6" s="11" t="s">
        <v>8</v>
      </c>
      <c r="S6" s="11" t="s">
        <v>9</v>
      </c>
      <c r="T6" s="11" t="s">
        <v>10</v>
      </c>
      <c r="U6" s="11" t="s">
        <v>11</v>
      </c>
      <c r="V6" s="11" t="s">
        <v>18</v>
      </c>
      <c r="W6" s="11" t="s">
        <v>22</v>
      </c>
      <c r="X6" s="11" t="s">
        <v>19</v>
      </c>
      <c r="Y6" s="11" t="s">
        <v>20</v>
      </c>
      <c r="Z6" s="11" t="s">
        <v>21</v>
      </c>
      <c r="AA6" s="11" t="s">
        <v>23</v>
      </c>
      <c r="AB6" s="11" t="s">
        <v>24</v>
      </c>
      <c r="AC6" s="11" t="s">
        <v>27</v>
      </c>
      <c r="AD6" s="11" t="s">
        <v>25</v>
      </c>
      <c r="AE6" s="11" t="s">
        <v>30</v>
      </c>
      <c r="AF6" s="11"/>
      <c r="AG6" s="11" t="s">
        <v>31</v>
      </c>
      <c r="AH6" s="9" t="s">
        <v>32</v>
      </c>
    </row>
    <row r="7" spans="1:34" x14ac:dyDescent="0.25">
      <c r="A7" s="12">
        <v>43101</v>
      </c>
      <c r="B7" s="13">
        <v>204686.8444676502</v>
      </c>
      <c r="C7" s="13">
        <f>B7/D7</f>
        <v>204686.8444676502</v>
      </c>
      <c r="D7">
        <v>1</v>
      </c>
      <c r="E7" s="11"/>
      <c r="F7" s="11"/>
      <c r="G7" s="11"/>
      <c r="H7" s="11">
        <f>QUARTILE($F$8:$F$28,1)</f>
        <v>-2.8086633614853051E-3</v>
      </c>
      <c r="I7" s="11">
        <f>QUARTILE($F$8:$F$28,3)</f>
        <v>1.1402264089305355E-2</v>
      </c>
      <c r="J7" s="11"/>
      <c r="K7" s="11"/>
      <c r="L7" s="11"/>
      <c r="M7" s="11"/>
      <c r="N7" s="11"/>
      <c r="O7" s="11"/>
      <c r="P7" s="11"/>
      <c r="Q7" s="11"/>
      <c r="R7" s="12">
        <v>43101</v>
      </c>
      <c r="S7" s="11">
        <v>141988.57696915918</v>
      </c>
      <c r="T7" s="11">
        <f>S7/U7</f>
        <v>141988.57696915918</v>
      </c>
      <c r="U7" s="11">
        <v>1</v>
      </c>
      <c r="V7" s="11"/>
      <c r="W7" s="11"/>
      <c r="X7" s="11"/>
      <c r="Y7" s="11">
        <f>QUARTILE($W$8:$W$28,1)</f>
        <v>-3.2419601479870392E-3</v>
      </c>
      <c r="Z7" s="11">
        <f>QUARTILE($W$8:$W$28,3)</f>
        <v>2.3427828919207066E-2</v>
      </c>
      <c r="AA7" s="11"/>
      <c r="AB7" s="11"/>
      <c r="AC7" s="11"/>
      <c r="AD7" s="11"/>
      <c r="AE7" s="11"/>
      <c r="AF7" s="11"/>
      <c r="AG7" s="11"/>
      <c r="AH7" s="9">
        <v>1</v>
      </c>
    </row>
    <row r="8" spans="1:34" x14ac:dyDescent="0.25">
      <c r="A8" s="12">
        <v>43132</v>
      </c>
      <c r="B8" s="13">
        <v>222140.43080827119</v>
      </c>
      <c r="C8" s="13">
        <f t="shared" ref="C8:C28" si="0">B8/D8</f>
        <v>234863.32834877644</v>
      </c>
      <c r="D8">
        <v>0.94582850532710028</v>
      </c>
      <c r="E8" s="11">
        <f>D8/D7</f>
        <v>0.94582850532710028</v>
      </c>
      <c r="F8" s="11">
        <f>LOG(E8)</f>
        <v>-2.4187601380316389E-2</v>
      </c>
      <c r="G8" s="11">
        <f>B7/(B7+S7)</f>
        <v>0.59042790982792448</v>
      </c>
      <c r="H8" s="11">
        <f t="shared" ref="H8:H28" si="1">QUARTILE($F$8:$F$28,1)</f>
        <v>-2.8086633614853051E-3</v>
      </c>
      <c r="I8" s="11">
        <f t="shared" ref="I8:I28" si="2">QUARTILE($F$8:$F$28,3)</f>
        <v>1.1402264089305355E-2</v>
      </c>
      <c r="J8" s="11">
        <f>IF(F8&lt;H8, (H8-F8)/(I8-H8), IF(F8&gt;I8, (F8-I8)/(I8-H8), 0))</f>
        <v>1.5044013202418829</v>
      </c>
      <c r="K8" s="11">
        <f>IF(J8&gt;1.5,1,E8)</f>
        <v>1</v>
      </c>
      <c r="L8" s="11">
        <f>IF(J8&gt;1.5,0,G8)</f>
        <v>0</v>
      </c>
      <c r="M8" s="11">
        <f>L8/P8</f>
        <v>0</v>
      </c>
      <c r="N8" s="11">
        <f>M8*K8</f>
        <v>0</v>
      </c>
      <c r="O8" s="11"/>
      <c r="P8" s="11">
        <f>L8+AC8</f>
        <v>0.40957209017207558</v>
      </c>
      <c r="Q8" s="11">
        <f>M8+AD8</f>
        <v>1</v>
      </c>
      <c r="R8" s="12">
        <v>43132</v>
      </c>
      <c r="S8" s="11">
        <v>151330.20953973892</v>
      </c>
      <c r="T8" s="11">
        <f t="shared" ref="T8:T28" si="3">S8/U8</f>
        <v>151330.20953973892</v>
      </c>
      <c r="U8" s="11">
        <v>1</v>
      </c>
      <c r="V8" s="11">
        <f>U8/U7</f>
        <v>1</v>
      </c>
      <c r="W8" s="11">
        <f>LOG(V8)</f>
        <v>0</v>
      </c>
      <c r="X8" s="11">
        <f>S7/(B7+S7)</f>
        <v>0.40957209017207558</v>
      </c>
      <c r="Y8" s="11">
        <f t="shared" ref="Y8:Y28" si="4">QUARTILE($W$8:$W$28,1)</f>
        <v>-3.2419601479870392E-3</v>
      </c>
      <c r="Z8" s="11">
        <f t="shared" ref="Z8:Z28" si="5">QUARTILE($W$8:$W$28,3)</f>
        <v>2.3427828919207066E-2</v>
      </c>
      <c r="AA8" s="11">
        <f>IF(W8&lt;Y8, (Y8-W8)/(Z8-Y8), IF(W8&gt;Z8, (W8-Z8)/(Z8-Y8), 0))</f>
        <v>0</v>
      </c>
      <c r="AB8" s="11">
        <f>IF(AA8&gt;1.5,1,V8)</f>
        <v>1</v>
      </c>
      <c r="AC8" s="11">
        <f>IF(AA8&gt;1.5,0,X8)</f>
        <v>0.40957209017207558</v>
      </c>
      <c r="AD8" s="11">
        <f>AC8/P8</f>
        <v>1</v>
      </c>
      <c r="AE8" s="11">
        <f>AD8*AB8</f>
        <v>1</v>
      </c>
      <c r="AF8" s="11"/>
      <c r="AG8" s="11">
        <f>AE8+N8</f>
        <v>1</v>
      </c>
      <c r="AH8" s="9">
        <f>AH7*AG8</f>
        <v>1</v>
      </c>
    </row>
    <row r="9" spans="1:34" x14ac:dyDescent="0.25">
      <c r="A9" s="12">
        <v>43160</v>
      </c>
      <c r="B9" s="13">
        <v>252822.5117352771</v>
      </c>
      <c r="C9" s="13">
        <f t="shared" si="0"/>
        <v>265446.72604961856</v>
      </c>
      <c r="D9">
        <v>0.95244162735696469</v>
      </c>
      <c r="E9" s="11">
        <f t="shared" ref="E9:E28" si="6">D9/D8</f>
        <v>1.0069918827700983</v>
      </c>
      <c r="F9" s="11">
        <f t="shared" ref="F9:F28" si="7">LOG(E9)</f>
        <v>3.0259697766935158E-3</v>
      </c>
      <c r="G9" s="11">
        <f t="shared" ref="G9:G28" si="8">B8/(B8+S8)</f>
        <v>0.59480025150377203</v>
      </c>
      <c r="H9" s="11">
        <f t="shared" si="1"/>
        <v>-2.8086633614853051E-3</v>
      </c>
      <c r="I9" s="11">
        <f t="shared" si="2"/>
        <v>1.1402264089305355E-2</v>
      </c>
      <c r="J9" s="11">
        <f t="shared" ref="J9:J28" si="9">IF(F9&lt;H9, (H9-F9)/(I9-H9), IF(F9&gt;I9, (F9-I9)/(I9-H9), 0))</f>
        <v>0</v>
      </c>
      <c r="K9" s="11">
        <f t="shared" ref="K9:K28" si="10">IF(J9&gt;1.5,1,E9)</f>
        <v>1.0069918827700983</v>
      </c>
      <c r="L9" s="11">
        <f t="shared" ref="L9:L28" si="11">IF(J9&gt;1.5,0,G9)</f>
        <v>0.59480025150377203</v>
      </c>
      <c r="M9" s="11">
        <f t="shared" ref="M9:M28" si="12">L9/P9</f>
        <v>0.59480025150377203</v>
      </c>
      <c r="N9" s="11">
        <f t="shared" ref="N9:N28" si="13">M9*K9</f>
        <v>0.59895902513391142</v>
      </c>
      <c r="O9" s="11"/>
      <c r="P9" s="11">
        <f t="shared" ref="P9:Q28" si="14">L9+AC9</f>
        <v>1</v>
      </c>
      <c r="Q9" s="11">
        <f t="shared" si="14"/>
        <v>1</v>
      </c>
      <c r="R9" s="12">
        <v>43160</v>
      </c>
      <c r="S9" s="11">
        <v>149936.11934808487</v>
      </c>
      <c r="T9" s="11">
        <f t="shared" si="3"/>
        <v>149652.81301703912</v>
      </c>
      <c r="U9" s="11">
        <v>1.001893090583025</v>
      </c>
      <c r="V9" s="11">
        <f t="shared" ref="V9:V28" si="15">U9/U8</f>
        <v>1.001893090583025</v>
      </c>
      <c r="W9" s="11">
        <f t="shared" ref="W9:W28" si="16">LOG(V9)</f>
        <v>8.2138156417180599E-4</v>
      </c>
      <c r="X9" s="11">
        <f t="shared" ref="X9:X28" si="17">S8/(B8+S8)</f>
        <v>0.40519974849622803</v>
      </c>
      <c r="Y9" s="11">
        <f t="shared" si="4"/>
        <v>-3.2419601479870392E-3</v>
      </c>
      <c r="Z9" s="11">
        <f t="shared" si="5"/>
        <v>2.3427828919207066E-2</v>
      </c>
      <c r="AA9" s="11">
        <f t="shared" ref="AA9:AA28" si="18">IF(W9&lt;Y9, (Y9-W9)/(Z9-Y9), IF(W9&gt;Z9, (W9-Z9)/(Z9-Y9), 0))</f>
        <v>0</v>
      </c>
      <c r="AB9" s="11">
        <f>IF(AA9&gt;1.5,1,V9)</f>
        <v>1.001893090583025</v>
      </c>
      <c r="AC9" s="11">
        <f t="shared" ref="AC9:AC28" si="19">IF(AA9&gt;1.5,0,X9)</f>
        <v>0.40519974849622803</v>
      </c>
      <c r="AD9" s="11">
        <f t="shared" ref="AD9:AD28" si="20">AC9/P9</f>
        <v>0.40519974849622803</v>
      </c>
      <c r="AE9" s="11">
        <f t="shared" ref="AE9:AE28" si="21">AD9*AB9</f>
        <v>0.40596682832435033</v>
      </c>
      <c r="AF9" s="11"/>
      <c r="AG9" s="11">
        <f t="shared" ref="AG9:AG28" si="22">AE9+N9</f>
        <v>1.0049258534582617</v>
      </c>
      <c r="AH9" s="9">
        <f t="shared" ref="AH9:AH28" si="23">AH8*AG9</f>
        <v>1.0049258534582617</v>
      </c>
    </row>
    <row r="10" spans="1:34" x14ac:dyDescent="0.25">
      <c r="A10" s="12">
        <v>43191</v>
      </c>
      <c r="B10" s="13">
        <v>261978.63637908612</v>
      </c>
      <c r="C10" s="13">
        <f t="shared" si="0"/>
        <v>281916.61503121525</v>
      </c>
      <c r="D10">
        <v>0.92927703587132859</v>
      </c>
      <c r="E10" s="11">
        <f t="shared" si="6"/>
        <v>0.97567872841728043</v>
      </c>
      <c r="F10" s="11">
        <f t="shared" si="7"/>
        <v>-1.0693163321722045E-2</v>
      </c>
      <c r="G10" s="11">
        <f t="shared" si="8"/>
        <v>0.62772711054067654</v>
      </c>
      <c r="H10" s="11">
        <f t="shared" si="1"/>
        <v>-2.8086633614853051E-3</v>
      </c>
      <c r="I10" s="11">
        <f t="shared" si="2"/>
        <v>1.1402264089305355E-2</v>
      </c>
      <c r="J10" s="11">
        <f t="shared" si="9"/>
        <v>0.55481952093127229</v>
      </c>
      <c r="K10" s="11">
        <f t="shared" si="10"/>
        <v>0.97567872841728043</v>
      </c>
      <c r="L10" s="11">
        <f t="shared" si="11"/>
        <v>0.62772711054067654</v>
      </c>
      <c r="M10" s="11">
        <f t="shared" si="12"/>
        <v>0.62772711054067654</v>
      </c>
      <c r="N10" s="11">
        <f t="shared" si="13"/>
        <v>0.6124599890053809</v>
      </c>
      <c r="O10" s="11"/>
      <c r="P10" s="11">
        <f t="shared" si="14"/>
        <v>1</v>
      </c>
      <c r="Q10" s="11">
        <f t="shared" si="14"/>
        <v>1</v>
      </c>
      <c r="R10" s="12">
        <v>43191</v>
      </c>
      <c r="S10" s="11">
        <v>156513.6473653329</v>
      </c>
      <c r="T10" s="11">
        <f t="shared" si="3"/>
        <v>156387.00966824047</v>
      </c>
      <c r="U10" s="11">
        <v>1.0008097712038939</v>
      </c>
      <c r="V10" s="11">
        <f t="shared" si="15"/>
        <v>0.99891872756752853</v>
      </c>
      <c r="W10" s="11">
        <f t="shared" si="16"/>
        <v>-4.6984471172497813E-4</v>
      </c>
      <c r="X10" s="11">
        <f t="shared" si="17"/>
        <v>0.37227288945932352</v>
      </c>
      <c r="Y10" s="11">
        <f t="shared" si="4"/>
        <v>-3.2419601479870392E-3</v>
      </c>
      <c r="Z10" s="11">
        <f t="shared" si="5"/>
        <v>2.3427828919207066E-2</v>
      </c>
      <c r="AA10" s="11">
        <f t="shared" si="18"/>
        <v>0</v>
      </c>
      <c r="AB10" s="11">
        <f t="shared" ref="AB10:AB28" si="24">IF(AA10&gt;1.5,1,V10)</f>
        <v>0.99891872756752853</v>
      </c>
      <c r="AC10" s="11">
        <f t="shared" si="19"/>
        <v>0.37227288945932352</v>
      </c>
      <c r="AD10" s="11">
        <f t="shared" si="20"/>
        <v>0.37227288945932352</v>
      </c>
      <c r="AE10" s="11">
        <f t="shared" si="21"/>
        <v>0.37187036104659466</v>
      </c>
      <c r="AF10" s="11"/>
      <c r="AG10" s="11">
        <f t="shared" si="22"/>
        <v>0.98433035005197556</v>
      </c>
      <c r="AH10" s="9">
        <f t="shared" si="23"/>
        <v>0.98917901711085099</v>
      </c>
    </row>
    <row r="11" spans="1:34" x14ac:dyDescent="0.25">
      <c r="A11" s="12">
        <v>43221</v>
      </c>
      <c r="B11" s="13">
        <v>232149.5521687213</v>
      </c>
      <c r="C11" s="13">
        <f t="shared" si="0"/>
        <v>262067.76901723212</v>
      </c>
      <c r="D11">
        <v>0.88583786186029023</v>
      </c>
      <c r="E11" s="11">
        <f t="shared" si="6"/>
        <v>0.95325487197657044</v>
      </c>
      <c r="F11" s="11">
        <f t="shared" si="7"/>
        <v>-2.0790966419218605E-2</v>
      </c>
      <c r="G11" s="11">
        <f t="shared" si="8"/>
        <v>0.62600589438605114</v>
      </c>
      <c r="H11" s="11">
        <f t="shared" si="1"/>
        <v>-2.8086633614853051E-3</v>
      </c>
      <c r="I11" s="11">
        <f t="shared" si="2"/>
        <v>1.1402264089305355E-2</v>
      </c>
      <c r="J11" s="11">
        <f t="shared" si="9"/>
        <v>1.2653856069564839</v>
      </c>
      <c r="K11" s="11">
        <f t="shared" si="10"/>
        <v>0.95325487197657044</v>
      </c>
      <c r="L11" s="11">
        <f t="shared" si="11"/>
        <v>0.62600589438605114</v>
      </c>
      <c r="M11" s="11">
        <f t="shared" si="12"/>
        <v>0.62600589438605114</v>
      </c>
      <c r="N11" s="11">
        <f t="shared" si="13"/>
        <v>0.59674316870955368</v>
      </c>
      <c r="O11" s="11"/>
      <c r="P11" s="11">
        <f t="shared" si="14"/>
        <v>1</v>
      </c>
      <c r="Q11" s="11">
        <f t="shared" si="14"/>
        <v>1</v>
      </c>
      <c r="R11" s="12">
        <v>43221</v>
      </c>
      <c r="S11" s="11">
        <v>164534.15045451469</v>
      </c>
      <c r="T11" s="11">
        <f t="shared" si="3"/>
        <v>160789.44067474038</v>
      </c>
      <c r="U11" s="11">
        <v>1.0232895255065253</v>
      </c>
      <c r="V11" s="11">
        <f t="shared" si="15"/>
        <v>1.0224615655736355</v>
      </c>
      <c r="W11" s="11">
        <f t="shared" si="16"/>
        <v>9.6469918158043049E-3</v>
      </c>
      <c r="X11" s="11">
        <f t="shared" si="17"/>
        <v>0.37399410561394886</v>
      </c>
      <c r="Y11" s="11">
        <f t="shared" si="4"/>
        <v>-3.2419601479870392E-3</v>
      </c>
      <c r="Z11" s="11">
        <f t="shared" si="5"/>
        <v>2.3427828919207066E-2</v>
      </c>
      <c r="AA11" s="11">
        <f t="shared" si="18"/>
        <v>0</v>
      </c>
      <c r="AB11" s="11">
        <f t="shared" si="24"/>
        <v>1.0224615655736355</v>
      </c>
      <c r="AC11" s="11">
        <f t="shared" si="19"/>
        <v>0.37399410561394886</v>
      </c>
      <c r="AD11" s="11">
        <f t="shared" si="20"/>
        <v>0.37399410561394886</v>
      </c>
      <c r="AE11" s="11">
        <f t="shared" si="21"/>
        <v>0.38239459874134973</v>
      </c>
      <c r="AF11" s="11"/>
      <c r="AG11" s="11">
        <f t="shared" si="22"/>
        <v>0.97913776745090342</v>
      </c>
      <c r="AH11" s="9">
        <f t="shared" si="23"/>
        <v>0.9685425344231976</v>
      </c>
    </row>
    <row r="12" spans="1:34" x14ac:dyDescent="0.25">
      <c r="A12" s="12">
        <v>43252</v>
      </c>
      <c r="B12" s="13">
        <v>261428.6582079136</v>
      </c>
      <c r="C12" s="13">
        <f t="shared" si="0"/>
        <v>287472.75504494016</v>
      </c>
      <c r="D12">
        <v>0.90940325168221547</v>
      </c>
      <c r="E12" s="11">
        <f t="shared" si="6"/>
        <v>1.026602373680932</v>
      </c>
      <c r="F12" s="11">
        <f t="shared" si="7"/>
        <v>1.1402264089305355E-2</v>
      </c>
      <c r="G12" s="11">
        <f t="shared" si="8"/>
        <v>0.58522583769773207</v>
      </c>
      <c r="H12" s="11">
        <f t="shared" si="1"/>
        <v>-2.8086633614853051E-3</v>
      </c>
      <c r="I12" s="11">
        <f t="shared" si="2"/>
        <v>1.1402264089305355E-2</v>
      </c>
      <c r="J12" s="11">
        <f t="shared" si="9"/>
        <v>0</v>
      </c>
      <c r="K12" s="11">
        <f t="shared" si="10"/>
        <v>1.026602373680932</v>
      </c>
      <c r="L12" s="11">
        <f t="shared" si="11"/>
        <v>0.58522583769773207</v>
      </c>
      <c r="M12" s="11">
        <f t="shared" si="12"/>
        <v>0.58522583769773207</v>
      </c>
      <c r="N12" s="11">
        <f t="shared" si="13"/>
        <v>0.60079423411990363</v>
      </c>
      <c r="O12" s="11"/>
      <c r="P12" s="11">
        <f t="shared" si="14"/>
        <v>1</v>
      </c>
      <c r="Q12" s="11">
        <f t="shared" si="14"/>
        <v>1</v>
      </c>
      <c r="R12" s="12">
        <v>43252</v>
      </c>
      <c r="S12" s="11">
        <v>176255.13434374757</v>
      </c>
      <c r="T12" s="11">
        <f t="shared" si="3"/>
        <v>168940.48926758658</v>
      </c>
      <c r="U12" s="11">
        <v>1.0432971699553637</v>
      </c>
      <c r="V12" s="11">
        <f t="shared" si="15"/>
        <v>1.0195522810994617</v>
      </c>
      <c r="W12" s="11">
        <f t="shared" si="16"/>
        <v>8.4095006495634138E-3</v>
      </c>
      <c r="X12" s="11">
        <f t="shared" si="17"/>
        <v>0.41477416230226799</v>
      </c>
      <c r="Y12" s="11">
        <f t="shared" si="4"/>
        <v>-3.2419601479870392E-3</v>
      </c>
      <c r="Z12" s="11">
        <f t="shared" si="5"/>
        <v>2.3427828919207066E-2</v>
      </c>
      <c r="AA12" s="11">
        <f t="shared" si="18"/>
        <v>0</v>
      </c>
      <c r="AB12" s="11">
        <f t="shared" si="24"/>
        <v>1.0195522810994617</v>
      </c>
      <c r="AC12" s="11">
        <f t="shared" si="19"/>
        <v>0.41477416230226799</v>
      </c>
      <c r="AD12" s="11">
        <f t="shared" si="20"/>
        <v>0.41477416230226799</v>
      </c>
      <c r="AE12" s="11">
        <f t="shared" si="21"/>
        <v>0.42288394331639567</v>
      </c>
      <c r="AF12" s="11"/>
      <c r="AG12" s="11">
        <f t="shared" si="22"/>
        <v>1.0236781774362993</v>
      </c>
      <c r="AH12" s="9">
        <f t="shared" si="23"/>
        <v>0.99147585640787306</v>
      </c>
    </row>
    <row r="13" spans="1:34" x14ac:dyDescent="0.25">
      <c r="A13" s="12">
        <v>43282</v>
      </c>
      <c r="B13" s="13">
        <v>271100.55793093203</v>
      </c>
      <c r="C13" s="13">
        <f t="shared" si="0"/>
        <v>297570.0717527318</v>
      </c>
      <c r="D13">
        <v>0.91104779568089489</v>
      </c>
      <c r="E13" s="11">
        <f t="shared" si="6"/>
        <v>1.0018083770820452</v>
      </c>
      <c r="F13" s="11">
        <f t="shared" si="7"/>
        <v>7.8465892196798723E-4</v>
      </c>
      <c r="G13" s="11">
        <f t="shared" si="8"/>
        <v>0.59730029454324929</v>
      </c>
      <c r="H13" s="11">
        <f t="shared" si="1"/>
        <v>-2.8086633614853051E-3</v>
      </c>
      <c r="I13" s="11">
        <f t="shared" si="2"/>
        <v>1.1402264089305355E-2</v>
      </c>
      <c r="J13" s="11">
        <f t="shared" si="9"/>
        <v>0</v>
      </c>
      <c r="K13" s="11">
        <f t="shared" si="10"/>
        <v>1.0018083770820452</v>
      </c>
      <c r="L13" s="11">
        <f t="shared" si="11"/>
        <v>0.59730029454324929</v>
      </c>
      <c r="M13" s="11">
        <f t="shared" si="12"/>
        <v>0.59730029454324929</v>
      </c>
      <c r="N13" s="11">
        <f t="shared" si="13"/>
        <v>0.59838043870700008</v>
      </c>
      <c r="O13" s="11"/>
      <c r="P13" s="11">
        <f t="shared" si="14"/>
        <v>1</v>
      </c>
      <c r="Q13" s="11">
        <f t="shared" si="14"/>
        <v>1</v>
      </c>
      <c r="R13" s="12">
        <v>43282</v>
      </c>
      <c r="S13" s="11">
        <v>185553.61091643272</v>
      </c>
      <c r="T13" s="11">
        <f t="shared" si="3"/>
        <v>174269.19074494956</v>
      </c>
      <c r="U13" s="11">
        <v>1.064752812147951</v>
      </c>
      <c r="V13" s="11">
        <f t="shared" si="15"/>
        <v>1.0205652261028422</v>
      </c>
      <c r="W13" s="11">
        <f t="shared" si="16"/>
        <v>8.8407664565933689E-3</v>
      </c>
      <c r="X13" s="11">
        <f t="shared" si="17"/>
        <v>0.40269970545675082</v>
      </c>
      <c r="Y13" s="11">
        <f t="shared" si="4"/>
        <v>-3.2419601479870392E-3</v>
      </c>
      <c r="Z13" s="11">
        <f t="shared" si="5"/>
        <v>2.3427828919207066E-2</v>
      </c>
      <c r="AA13" s="11">
        <f t="shared" si="18"/>
        <v>0</v>
      </c>
      <c r="AB13" s="11">
        <f t="shared" si="24"/>
        <v>1.0205652261028422</v>
      </c>
      <c r="AC13" s="11">
        <f t="shared" si="19"/>
        <v>0.40269970545675082</v>
      </c>
      <c r="AD13" s="11">
        <f t="shared" si="20"/>
        <v>0.40269970545675082</v>
      </c>
      <c r="AE13" s="11">
        <f t="shared" si="21"/>
        <v>0.41098131595101683</v>
      </c>
      <c r="AF13" s="11"/>
      <c r="AG13" s="11">
        <f t="shared" si="22"/>
        <v>1.0093617546580169</v>
      </c>
      <c r="AH13" s="9">
        <f t="shared" si="23"/>
        <v>1.0007578101249108</v>
      </c>
    </row>
    <row r="14" spans="1:34" x14ac:dyDescent="0.25">
      <c r="A14" s="12">
        <v>43313</v>
      </c>
      <c r="B14" s="13">
        <v>264454.21640255547</v>
      </c>
      <c r="C14" s="13">
        <f t="shared" si="0"/>
        <v>288815.15965528844</v>
      </c>
      <c r="D14">
        <v>0.91565213099683318</v>
      </c>
      <c r="E14" s="11">
        <f t="shared" si="6"/>
        <v>1.0050538899690735</v>
      </c>
      <c r="F14" s="11">
        <f t="shared" si="7"/>
        <v>2.1893488099752178E-3</v>
      </c>
      <c r="G14" s="11">
        <f t="shared" si="8"/>
        <v>0.59366710396012301</v>
      </c>
      <c r="H14" s="11">
        <f t="shared" si="1"/>
        <v>-2.8086633614853051E-3</v>
      </c>
      <c r="I14" s="11">
        <f t="shared" si="2"/>
        <v>1.1402264089305355E-2</v>
      </c>
      <c r="J14" s="11">
        <f t="shared" si="9"/>
        <v>0</v>
      </c>
      <c r="K14" s="11">
        <f t="shared" si="10"/>
        <v>1.0050538899690735</v>
      </c>
      <c r="L14" s="11">
        <f t="shared" si="11"/>
        <v>0.59366710396012301</v>
      </c>
      <c r="M14" s="11">
        <f t="shared" si="12"/>
        <v>0.59366710396012301</v>
      </c>
      <c r="N14" s="11">
        <f t="shared" si="13"/>
        <v>0.59666743218179596</v>
      </c>
      <c r="O14" s="11"/>
      <c r="P14" s="11">
        <f t="shared" si="14"/>
        <v>1</v>
      </c>
      <c r="Q14" s="11">
        <f t="shared" si="14"/>
        <v>1</v>
      </c>
      <c r="R14" s="12">
        <v>43313</v>
      </c>
      <c r="S14" s="11">
        <v>216444.04581789242</v>
      </c>
      <c r="T14" s="11">
        <f t="shared" si="3"/>
        <v>191069.32667771727</v>
      </c>
      <c r="U14" s="11">
        <v>1.1328037293132638</v>
      </c>
      <c r="V14" s="11">
        <f t="shared" si="15"/>
        <v>1.0639124089543677</v>
      </c>
      <c r="W14" s="11">
        <f t="shared" si="16"/>
        <v>2.6905874318377945E-2</v>
      </c>
      <c r="X14" s="11">
        <f t="shared" si="17"/>
        <v>0.40633289603987705</v>
      </c>
      <c r="Y14" s="11">
        <f t="shared" si="4"/>
        <v>-3.2419601479870392E-3</v>
      </c>
      <c r="Z14" s="11">
        <f t="shared" si="5"/>
        <v>2.3427828919207066E-2</v>
      </c>
      <c r="AA14" s="11">
        <f t="shared" si="18"/>
        <v>0.13041143259168642</v>
      </c>
      <c r="AB14" s="11">
        <f t="shared" si="24"/>
        <v>1.0639124089543677</v>
      </c>
      <c r="AC14" s="11">
        <f t="shared" si="19"/>
        <v>0.40633289603987705</v>
      </c>
      <c r="AD14" s="11">
        <f t="shared" si="20"/>
        <v>0.40633289603987705</v>
      </c>
      <c r="AE14" s="11">
        <f t="shared" si="21"/>
        <v>0.43230261026319022</v>
      </c>
      <c r="AF14" s="11"/>
      <c r="AG14" s="11">
        <f t="shared" si="22"/>
        <v>1.0289700424449861</v>
      </c>
      <c r="AH14" s="9">
        <f t="shared" si="23"/>
        <v>1.0297498063613808</v>
      </c>
    </row>
    <row r="15" spans="1:34" x14ac:dyDescent="0.25">
      <c r="A15" s="12">
        <v>43344</v>
      </c>
      <c r="B15" s="13">
        <v>290101.27879328217</v>
      </c>
      <c r="C15" s="13">
        <f t="shared" si="0"/>
        <v>299820.93223135645</v>
      </c>
      <c r="D15">
        <v>0.96758180502696156</v>
      </c>
      <c r="E15" s="11">
        <f t="shared" si="6"/>
        <v>1.0567133218743179</v>
      </c>
      <c r="F15" s="11">
        <f t="shared" si="7"/>
        <v>2.3957182563006989E-2</v>
      </c>
      <c r="G15" s="11">
        <f t="shared" si="8"/>
        <v>0.54991718036470549</v>
      </c>
      <c r="H15" s="11">
        <f t="shared" si="1"/>
        <v>-2.8086633614853051E-3</v>
      </c>
      <c r="I15" s="11">
        <f t="shared" si="2"/>
        <v>1.1402264089305355E-2</v>
      </c>
      <c r="J15" s="11">
        <f t="shared" si="9"/>
        <v>0.88346932437566628</v>
      </c>
      <c r="K15" s="11">
        <f t="shared" si="10"/>
        <v>1.0567133218743179</v>
      </c>
      <c r="L15" s="11">
        <f t="shared" si="11"/>
        <v>0.54991718036470549</v>
      </c>
      <c r="M15" s="11">
        <f t="shared" si="12"/>
        <v>0.54991718036470549</v>
      </c>
      <c r="N15" s="11">
        <f t="shared" si="13"/>
        <v>0.58110481041894635</v>
      </c>
      <c r="O15" s="11"/>
      <c r="P15" s="11">
        <f t="shared" si="14"/>
        <v>1</v>
      </c>
      <c r="Q15" s="11">
        <f t="shared" si="14"/>
        <v>1</v>
      </c>
      <c r="R15" s="12">
        <v>43344</v>
      </c>
      <c r="S15" s="11">
        <v>252524.6555699959</v>
      </c>
      <c r="T15" s="11">
        <f t="shared" si="3"/>
        <v>204779.65571758852</v>
      </c>
      <c r="U15" s="11">
        <v>1.2331530428894386</v>
      </c>
      <c r="V15" s="11">
        <f t="shared" si="15"/>
        <v>1.0885849074993859</v>
      </c>
      <c r="W15" s="11">
        <f t="shared" si="16"/>
        <v>3.6862308820691067E-2</v>
      </c>
      <c r="X15" s="11">
        <f t="shared" si="17"/>
        <v>0.45008281963529451</v>
      </c>
      <c r="Y15" s="11">
        <f t="shared" si="4"/>
        <v>-3.2419601479870392E-3</v>
      </c>
      <c r="Z15" s="11">
        <f t="shared" si="5"/>
        <v>2.3427828919207066E-2</v>
      </c>
      <c r="AA15" s="11">
        <f t="shared" si="18"/>
        <v>0.50373401407997809</v>
      </c>
      <c r="AB15" s="11">
        <f t="shared" si="24"/>
        <v>1.0885849074993859</v>
      </c>
      <c r="AC15" s="11">
        <f t="shared" si="19"/>
        <v>0.45008281963529451</v>
      </c>
      <c r="AD15" s="11">
        <f t="shared" si="20"/>
        <v>0.45008281963529451</v>
      </c>
      <c r="AE15" s="11">
        <f t="shared" si="21"/>
        <v>0.48995336457974986</v>
      </c>
      <c r="AF15" s="11"/>
      <c r="AG15" s="11">
        <f t="shared" si="22"/>
        <v>1.0710581749986963</v>
      </c>
      <c r="AH15" s="9">
        <f t="shared" si="23"/>
        <v>1.1029219483066814</v>
      </c>
    </row>
    <row r="16" spans="1:34" x14ac:dyDescent="0.25">
      <c r="A16" s="12">
        <v>43374</v>
      </c>
      <c r="B16" s="13">
        <v>298839.60033737181</v>
      </c>
      <c r="C16" s="13">
        <f t="shared" si="0"/>
        <v>308968.64511718671</v>
      </c>
      <c r="D16">
        <v>0.96721659320487652</v>
      </c>
      <c r="E16" s="11">
        <f t="shared" si="6"/>
        <v>0.99962255199489325</v>
      </c>
      <c r="F16" s="11">
        <f t="shared" si="7"/>
        <v>-1.639545299252531E-4</v>
      </c>
      <c r="G16" s="11">
        <f t="shared" si="8"/>
        <v>0.53462479476527325</v>
      </c>
      <c r="H16" s="11">
        <f t="shared" si="1"/>
        <v>-2.8086633614853051E-3</v>
      </c>
      <c r="I16" s="11">
        <f t="shared" si="2"/>
        <v>1.1402264089305355E-2</v>
      </c>
      <c r="J16" s="11">
        <f t="shared" si="9"/>
        <v>0</v>
      </c>
      <c r="K16" s="11">
        <f t="shared" si="10"/>
        <v>0.99962255199489325</v>
      </c>
      <c r="L16" s="11">
        <f t="shared" si="11"/>
        <v>0.53462479476527325</v>
      </c>
      <c r="M16" s="11">
        <f t="shared" si="12"/>
        <v>0.53462479476527325</v>
      </c>
      <c r="N16" s="11">
        <f t="shared" si="13"/>
        <v>0.53442300170300849</v>
      </c>
      <c r="O16" s="11"/>
      <c r="P16" s="11">
        <f t="shared" si="14"/>
        <v>1</v>
      </c>
      <c r="Q16" s="11">
        <f t="shared" si="14"/>
        <v>1</v>
      </c>
      <c r="R16" s="12">
        <v>43374</v>
      </c>
      <c r="S16" s="11">
        <v>255723.51123162641</v>
      </c>
      <c r="T16" s="11">
        <f t="shared" si="3"/>
        <v>216989.04373434701</v>
      </c>
      <c r="U16" s="11">
        <v>1.178508863077441</v>
      </c>
      <c r="V16" s="11">
        <f t="shared" si="15"/>
        <v>0.95568743058529115</v>
      </c>
      <c r="W16" s="11">
        <f t="shared" si="16"/>
        <v>-1.9684125891784091E-2</v>
      </c>
      <c r="X16" s="11">
        <f t="shared" si="17"/>
        <v>0.46537520523472675</v>
      </c>
      <c r="Y16" s="11">
        <f t="shared" si="4"/>
        <v>-3.2419601479870392E-3</v>
      </c>
      <c r="Z16" s="11">
        <f t="shared" si="5"/>
        <v>2.3427828919207066E-2</v>
      </c>
      <c r="AA16" s="11">
        <f t="shared" si="18"/>
        <v>0.61650902833806753</v>
      </c>
      <c r="AB16" s="11">
        <f t="shared" si="24"/>
        <v>0.95568743058529115</v>
      </c>
      <c r="AC16" s="11">
        <f t="shared" si="19"/>
        <v>0.46537520523472675</v>
      </c>
      <c r="AD16" s="11">
        <f t="shared" si="20"/>
        <v>0.46537520523472675</v>
      </c>
      <c r="AE16" s="11">
        <f t="shared" si="21"/>
        <v>0.44475323414887857</v>
      </c>
      <c r="AF16" s="11"/>
      <c r="AG16" s="11">
        <f t="shared" si="22"/>
        <v>0.97917623585188707</v>
      </c>
      <c r="AH16" s="9">
        <f t="shared" si="23"/>
        <v>1.079954961781366</v>
      </c>
    </row>
    <row r="17" spans="1:34" x14ac:dyDescent="0.25">
      <c r="A17" s="12">
        <v>43405</v>
      </c>
      <c r="B17" s="13">
        <v>298753.49609840335</v>
      </c>
      <c r="C17" s="13">
        <f t="shared" si="0"/>
        <v>316862.37166231516</v>
      </c>
      <c r="D17">
        <v>0.942849397140754</v>
      </c>
      <c r="E17" s="11">
        <f t="shared" si="6"/>
        <v>0.97480688789324665</v>
      </c>
      <c r="F17" s="11">
        <f t="shared" si="7"/>
        <v>-1.1081410792749748E-2</v>
      </c>
      <c r="G17" s="11">
        <f t="shared" si="8"/>
        <v>0.53887392454193284</v>
      </c>
      <c r="H17" s="11">
        <f t="shared" si="1"/>
        <v>-2.8086633614853051E-3</v>
      </c>
      <c r="I17" s="11">
        <f t="shared" si="2"/>
        <v>1.1402264089305355E-2</v>
      </c>
      <c r="J17" s="11">
        <f t="shared" si="9"/>
        <v>0.58213986806358431</v>
      </c>
      <c r="K17" s="11">
        <f t="shared" si="10"/>
        <v>0.97480688789324665</v>
      </c>
      <c r="L17" s="11">
        <f t="shared" si="11"/>
        <v>0.53887392454193284</v>
      </c>
      <c r="M17" s="11">
        <f t="shared" si="12"/>
        <v>0.53887392454193284</v>
      </c>
      <c r="N17" s="11">
        <f t="shared" si="13"/>
        <v>0.52529801334954174</v>
      </c>
      <c r="O17" s="11"/>
      <c r="P17" s="11">
        <f t="shared" si="14"/>
        <v>1</v>
      </c>
      <c r="Q17" s="11">
        <f t="shared" si="14"/>
        <v>1</v>
      </c>
      <c r="R17" s="12">
        <v>43405</v>
      </c>
      <c r="S17" s="11">
        <v>261258.03086537422</v>
      </c>
      <c r="T17" s="11">
        <f t="shared" si="3"/>
        <v>236126.56689158513</v>
      </c>
      <c r="U17" s="11">
        <v>1.1064321745097321</v>
      </c>
      <c r="V17" s="11">
        <f t="shared" si="15"/>
        <v>0.93884077513045172</v>
      </c>
      <c r="W17" s="11">
        <f t="shared" si="16"/>
        <v>-2.7408056664414086E-2</v>
      </c>
      <c r="X17" s="11">
        <f t="shared" si="17"/>
        <v>0.46112607545806722</v>
      </c>
      <c r="Y17" s="11">
        <f t="shared" si="4"/>
        <v>-3.2419601479870392E-3</v>
      </c>
      <c r="Z17" s="11">
        <f t="shared" si="5"/>
        <v>2.3427828919207066E-2</v>
      </c>
      <c r="AA17" s="11">
        <f t="shared" si="18"/>
        <v>0.90612252146205419</v>
      </c>
      <c r="AB17" s="11">
        <f t="shared" si="24"/>
        <v>0.93884077513045172</v>
      </c>
      <c r="AC17" s="11">
        <f t="shared" si="19"/>
        <v>0.46112607545806722</v>
      </c>
      <c r="AD17" s="11">
        <f t="shared" si="20"/>
        <v>0.46112607545806722</v>
      </c>
      <c r="AE17" s="11">
        <f t="shared" si="21"/>
        <v>0.432923962115915</v>
      </c>
      <c r="AF17" s="11"/>
      <c r="AG17" s="11">
        <f t="shared" si="22"/>
        <v>0.95822197546545673</v>
      </c>
      <c r="AH17" s="9">
        <f t="shared" si="23"/>
        <v>1.0348365768918624</v>
      </c>
    </row>
    <row r="18" spans="1:34" x14ac:dyDescent="0.25">
      <c r="A18" s="12">
        <v>43435</v>
      </c>
      <c r="B18" s="13">
        <v>314190.60338687536</v>
      </c>
      <c r="C18" s="13">
        <f t="shared" si="0"/>
        <v>323360.63682179217</v>
      </c>
      <c r="D18">
        <v>0.97164146655249661</v>
      </c>
      <c r="E18" s="11">
        <f t="shared" si="6"/>
        <v>1.0305372941840514</v>
      </c>
      <c r="F18" s="11">
        <f t="shared" si="7"/>
        <v>1.3063713112093468E-2</v>
      </c>
      <c r="G18" s="11">
        <f t="shared" si="8"/>
        <v>0.53347740486371664</v>
      </c>
      <c r="H18" s="11">
        <f t="shared" si="1"/>
        <v>-2.8086633614853051E-3</v>
      </c>
      <c r="I18" s="11">
        <f t="shared" si="2"/>
        <v>1.1402264089305355E-2</v>
      </c>
      <c r="J18" s="11">
        <f t="shared" si="9"/>
        <v>0.11691348284912069</v>
      </c>
      <c r="K18" s="11">
        <f t="shared" si="10"/>
        <v>1.0305372941840514</v>
      </c>
      <c r="L18" s="11">
        <f t="shared" si="11"/>
        <v>0.53347740486371664</v>
      </c>
      <c r="M18" s="11">
        <f t="shared" si="12"/>
        <v>0.53347740486371664</v>
      </c>
      <c r="N18" s="11">
        <f t="shared" si="13"/>
        <v>0.54976836131658424</v>
      </c>
      <c r="O18" s="11"/>
      <c r="P18" s="11">
        <f t="shared" si="14"/>
        <v>1</v>
      </c>
      <c r="Q18" s="11">
        <f t="shared" si="14"/>
        <v>1</v>
      </c>
      <c r="R18" s="12">
        <v>43435</v>
      </c>
      <c r="S18" s="11">
        <v>286459.54669503262</v>
      </c>
      <c r="T18" s="11">
        <f t="shared" si="3"/>
        <v>245307.41447948877</v>
      </c>
      <c r="U18" s="11">
        <v>1.1677573925063107</v>
      </c>
      <c r="V18" s="11">
        <f t="shared" si="15"/>
        <v>1.0554260978751384</v>
      </c>
      <c r="W18" s="11">
        <f t="shared" si="16"/>
        <v>2.3427828919207066E-2</v>
      </c>
      <c r="X18" s="11">
        <f t="shared" si="17"/>
        <v>0.4665225951362833</v>
      </c>
      <c r="Y18" s="11">
        <f t="shared" si="4"/>
        <v>-3.2419601479870392E-3</v>
      </c>
      <c r="Z18" s="11">
        <f t="shared" si="5"/>
        <v>2.3427828919207066E-2</v>
      </c>
      <c r="AA18" s="11">
        <f t="shared" si="18"/>
        <v>0</v>
      </c>
      <c r="AB18" s="11">
        <f t="shared" si="24"/>
        <v>1.0554260978751384</v>
      </c>
      <c r="AC18" s="11">
        <f t="shared" si="19"/>
        <v>0.4665225951362833</v>
      </c>
      <c r="AD18" s="11">
        <f t="shared" si="20"/>
        <v>0.4665225951362833</v>
      </c>
      <c r="AE18" s="11">
        <f t="shared" si="21"/>
        <v>0.49238012215527049</v>
      </c>
      <c r="AF18" s="11"/>
      <c r="AG18" s="11">
        <f t="shared" si="22"/>
        <v>1.0421484834718546</v>
      </c>
      <c r="AH18" s="9">
        <f t="shared" si="23"/>
        <v>1.0784533692490597</v>
      </c>
    </row>
    <row r="19" spans="1:34" x14ac:dyDescent="0.25">
      <c r="A19" s="12">
        <v>43466</v>
      </c>
      <c r="B19" s="13">
        <v>336336.53220548463</v>
      </c>
      <c r="C19" s="13">
        <f t="shared" si="0"/>
        <v>338534.10356135311</v>
      </c>
      <c r="D19">
        <v>0.99350856728243864</v>
      </c>
      <c r="E19" s="11">
        <f t="shared" si="6"/>
        <v>1.0225053185590454</v>
      </c>
      <c r="F19" s="11">
        <f t="shared" si="7"/>
        <v>9.6655756669958466E-3</v>
      </c>
      <c r="G19" s="11">
        <f t="shared" si="8"/>
        <v>0.52308420025206115</v>
      </c>
      <c r="H19" s="11">
        <f t="shared" si="1"/>
        <v>-2.8086633614853051E-3</v>
      </c>
      <c r="I19" s="11">
        <f t="shared" si="2"/>
        <v>1.1402264089305355E-2</v>
      </c>
      <c r="J19" s="11">
        <f t="shared" si="9"/>
        <v>0</v>
      </c>
      <c r="K19" s="11">
        <f t="shared" si="10"/>
        <v>1.0225053185590454</v>
      </c>
      <c r="L19" s="11">
        <f t="shared" si="11"/>
        <v>0.52308420025206115</v>
      </c>
      <c r="M19" s="11">
        <f t="shared" si="12"/>
        <v>0.52308420025206115</v>
      </c>
      <c r="N19" s="11">
        <f t="shared" si="13"/>
        <v>0.53485637681193721</v>
      </c>
      <c r="O19" s="11"/>
      <c r="P19" s="11">
        <f t="shared" si="14"/>
        <v>1</v>
      </c>
      <c r="Q19" s="11">
        <f t="shared" si="14"/>
        <v>1</v>
      </c>
      <c r="R19" s="12">
        <v>43466</v>
      </c>
      <c r="S19" s="11">
        <v>311217.71608125087</v>
      </c>
      <c r="T19" s="11">
        <f t="shared" si="3"/>
        <v>258393.98021544202</v>
      </c>
      <c r="U19" s="11">
        <v>1.2044309848927821</v>
      </c>
      <c r="V19" s="11">
        <f t="shared" si="15"/>
        <v>1.0314051468411263</v>
      </c>
      <c r="W19" s="11">
        <f t="shared" si="16"/>
        <v>1.34292942600729E-2</v>
      </c>
      <c r="X19" s="11">
        <f t="shared" si="17"/>
        <v>0.4769157997479388</v>
      </c>
      <c r="Y19" s="11">
        <f t="shared" si="4"/>
        <v>-3.2419601479870392E-3</v>
      </c>
      <c r="Z19" s="11">
        <f t="shared" si="5"/>
        <v>2.3427828919207066E-2</v>
      </c>
      <c r="AA19" s="11">
        <f t="shared" si="18"/>
        <v>0</v>
      </c>
      <c r="AB19" s="11">
        <f t="shared" si="24"/>
        <v>1.0314051468411263</v>
      </c>
      <c r="AC19" s="11">
        <f t="shared" si="19"/>
        <v>0.4769157997479388</v>
      </c>
      <c r="AD19" s="11">
        <f t="shared" si="20"/>
        <v>0.4769157997479388</v>
      </c>
      <c r="AE19" s="11">
        <f t="shared" si="21"/>
        <v>0.491893410469876</v>
      </c>
      <c r="AF19" s="11"/>
      <c r="AG19" s="11">
        <f t="shared" si="22"/>
        <v>1.0267497872818132</v>
      </c>
      <c r="AH19" s="9">
        <f t="shared" si="23"/>
        <v>1.1073017674698267</v>
      </c>
    </row>
    <row r="20" spans="1:34" x14ac:dyDescent="0.25">
      <c r="A20" s="12">
        <v>43497</v>
      </c>
      <c r="B20" s="13">
        <v>345678.04849704978</v>
      </c>
      <c r="C20" s="13">
        <f t="shared" si="0"/>
        <v>358021.60348098155</v>
      </c>
      <c r="D20">
        <v>0.96552287665348246</v>
      </c>
      <c r="E20" s="11">
        <f t="shared" si="6"/>
        <v>0.97183145515744673</v>
      </c>
      <c r="F20" s="11">
        <f t="shared" si="7"/>
        <v>-1.2409048285746314E-2</v>
      </c>
      <c r="G20" s="11">
        <f t="shared" si="8"/>
        <v>0.51939514426064826</v>
      </c>
      <c r="H20" s="11">
        <f t="shared" si="1"/>
        <v>-2.8086633614853051E-3</v>
      </c>
      <c r="I20" s="11">
        <f t="shared" si="2"/>
        <v>1.1402264089305355E-2</v>
      </c>
      <c r="J20" s="11">
        <f t="shared" si="9"/>
        <v>0.675563572997262</v>
      </c>
      <c r="K20" s="11">
        <f t="shared" si="10"/>
        <v>0.97183145515744673</v>
      </c>
      <c r="L20" s="11">
        <f t="shared" si="11"/>
        <v>0.51939514426064826</v>
      </c>
      <c r="M20" s="11">
        <f t="shared" si="12"/>
        <v>0.51939514426064826</v>
      </c>
      <c r="N20" s="11">
        <f t="shared" si="13"/>
        <v>0.50476453884853778</v>
      </c>
      <c r="O20" s="11"/>
      <c r="P20" s="11">
        <f t="shared" si="14"/>
        <v>1</v>
      </c>
      <c r="Q20" s="11">
        <f t="shared" si="14"/>
        <v>1</v>
      </c>
      <c r="R20" s="12">
        <v>43497</v>
      </c>
      <c r="S20" s="11">
        <v>329657.99283689761</v>
      </c>
      <c r="T20" s="11">
        <f t="shared" si="3"/>
        <v>276892.91963005078</v>
      </c>
      <c r="U20" s="11">
        <v>1.1905612945153847</v>
      </c>
      <c r="V20" s="11">
        <f t="shared" si="15"/>
        <v>0.98848444572469041</v>
      </c>
      <c r="W20" s="11">
        <f t="shared" si="16"/>
        <v>-5.0301601278347719E-3</v>
      </c>
      <c r="X20" s="11">
        <f t="shared" si="17"/>
        <v>0.48060485573935174</v>
      </c>
      <c r="Y20" s="11">
        <f t="shared" si="4"/>
        <v>-3.2419601479870392E-3</v>
      </c>
      <c r="Z20" s="11">
        <f t="shared" si="5"/>
        <v>2.3427828919207066E-2</v>
      </c>
      <c r="AA20" s="11">
        <f t="shared" si="18"/>
        <v>6.7049648399632691E-2</v>
      </c>
      <c r="AB20" s="11">
        <f t="shared" si="24"/>
        <v>0.98848444572469041</v>
      </c>
      <c r="AC20" s="11">
        <f t="shared" si="19"/>
        <v>0.48060485573935174</v>
      </c>
      <c r="AD20" s="11">
        <f t="shared" si="20"/>
        <v>0.48060485573935174</v>
      </c>
      <c r="AE20" s="11">
        <f t="shared" si="21"/>
        <v>0.47507042443810793</v>
      </c>
      <c r="AF20" s="11"/>
      <c r="AG20" s="11">
        <f t="shared" si="22"/>
        <v>0.97983496328664565</v>
      </c>
      <c r="AH20" s="9">
        <f t="shared" si="23"/>
        <v>1.0849729866760354</v>
      </c>
    </row>
    <row r="21" spans="1:34" x14ac:dyDescent="0.25">
      <c r="A21" s="12">
        <v>43525</v>
      </c>
      <c r="B21" s="13">
        <v>340942.76788436959</v>
      </c>
      <c r="C21" s="13">
        <f t="shared" si="0"/>
        <v>352482.22646730032</v>
      </c>
      <c r="D21">
        <v>0.96726229660263097</v>
      </c>
      <c r="E21" s="11">
        <f t="shared" si="6"/>
        <v>1.0018015315754893</v>
      </c>
      <c r="F21" s="11">
        <f t="shared" si="7"/>
        <v>7.8169131264424095E-4</v>
      </c>
      <c r="G21" s="11">
        <f t="shared" si="8"/>
        <v>0.51186080312588444</v>
      </c>
      <c r="H21" s="11">
        <f t="shared" si="1"/>
        <v>-2.8086633614853051E-3</v>
      </c>
      <c r="I21" s="11">
        <f t="shared" si="2"/>
        <v>1.1402264089305355E-2</v>
      </c>
      <c r="J21" s="11">
        <f t="shared" si="9"/>
        <v>0</v>
      </c>
      <c r="K21" s="11">
        <f t="shared" si="10"/>
        <v>1.0018015315754893</v>
      </c>
      <c r="L21" s="11">
        <f t="shared" si="11"/>
        <v>0.51186080312588444</v>
      </c>
      <c r="M21" s="11">
        <f t="shared" si="12"/>
        <v>0.51186080312588444</v>
      </c>
      <c r="N21" s="11">
        <f t="shared" si="13"/>
        <v>0.51278293652497109</v>
      </c>
      <c r="O21" s="11"/>
      <c r="P21" s="11">
        <f t="shared" si="14"/>
        <v>1</v>
      </c>
      <c r="Q21" s="11">
        <f t="shared" si="14"/>
        <v>1</v>
      </c>
      <c r="R21" s="12">
        <v>43525</v>
      </c>
      <c r="S21" s="11">
        <v>338204.18334646232</v>
      </c>
      <c r="T21" s="11">
        <f t="shared" si="3"/>
        <v>291246.84713048034</v>
      </c>
      <c r="U21" s="11">
        <v>1.1612286508116079</v>
      </c>
      <c r="V21" s="11">
        <f t="shared" si="15"/>
        <v>0.97536234057086779</v>
      </c>
      <c r="W21" s="11">
        <f t="shared" si="16"/>
        <v>-1.0834016837546779E-2</v>
      </c>
      <c r="X21" s="11">
        <f t="shared" si="17"/>
        <v>0.48813919687411561</v>
      </c>
      <c r="Y21" s="11">
        <f t="shared" si="4"/>
        <v>-3.2419601479870392E-3</v>
      </c>
      <c r="Z21" s="11">
        <f t="shared" si="5"/>
        <v>2.3427828919207066E-2</v>
      </c>
      <c r="AA21" s="11">
        <f t="shared" si="18"/>
        <v>0.28466879398377221</v>
      </c>
      <c r="AB21" s="11">
        <f t="shared" si="24"/>
        <v>0.97536234057086779</v>
      </c>
      <c r="AC21" s="11">
        <f t="shared" si="19"/>
        <v>0.48813919687411561</v>
      </c>
      <c r="AD21" s="11">
        <f t="shared" si="20"/>
        <v>0.48813919687411561</v>
      </c>
      <c r="AE21" s="11">
        <f t="shared" si="21"/>
        <v>0.47611258958752101</v>
      </c>
      <c r="AF21" s="11"/>
      <c r="AG21" s="11">
        <f t="shared" si="22"/>
        <v>0.9888955261124921</v>
      </c>
      <c r="AH21" s="9">
        <f t="shared" si="23"/>
        <v>1.07292493247684</v>
      </c>
    </row>
    <row r="22" spans="1:34" x14ac:dyDescent="0.25">
      <c r="A22" s="12">
        <v>43556</v>
      </c>
      <c r="B22" s="13">
        <v>348605.86056385131</v>
      </c>
      <c r="C22" s="13">
        <f t="shared" si="0"/>
        <v>362743.0395520287</v>
      </c>
      <c r="D22">
        <v>0.96102701514097644</v>
      </c>
      <c r="E22" s="11">
        <f t="shared" si="6"/>
        <v>0.99355368085414364</v>
      </c>
      <c r="F22" s="11">
        <f t="shared" si="7"/>
        <v>-2.8086633614853051E-3</v>
      </c>
      <c r="G22" s="11">
        <f t="shared" si="8"/>
        <v>0.50201619438395773</v>
      </c>
      <c r="H22" s="11">
        <f t="shared" si="1"/>
        <v>-2.8086633614853051E-3</v>
      </c>
      <c r="I22" s="11">
        <f t="shared" si="2"/>
        <v>1.1402264089305355E-2</v>
      </c>
      <c r="J22" s="11">
        <f t="shared" si="9"/>
        <v>0</v>
      </c>
      <c r="K22" s="11">
        <f t="shared" si="10"/>
        <v>0.99355368085414364</v>
      </c>
      <c r="L22" s="11">
        <f t="shared" si="11"/>
        <v>0.50201619438395773</v>
      </c>
      <c r="M22" s="11">
        <f t="shared" si="12"/>
        <v>0.50201619438395773</v>
      </c>
      <c r="N22" s="11">
        <f t="shared" si="13"/>
        <v>0.4987800377785705</v>
      </c>
      <c r="O22" s="11"/>
      <c r="P22" s="11">
        <f t="shared" si="14"/>
        <v>1</v>
      </c>
      <c r="Q22" s="11">
        <f t="shared" si="14"/>
        <v>1</v>
      </c>
      <c r="R22" s="12">
        <v>43556</v>
      </c>
      <c r="S22" s="11">
        <v>380286.60098247603</v>
      </c>
      <c r="T22" s="11">
        <f t="shared" si="3"/>
        <v>304190.38807691319</v>
      </c>
      <c r="U22" s="11">
        <v>1.2501598205868434</v>
      </c>
      <c r="V22" s="11">
        <f t="shared" si="15"/>
        <v>1.0765836854895714</v>
      </c>
      <c r="W22" s="11">
        <f t="shared" si="16"/>
        <v>3.2047794246584327E-2</v>
      </c>
      <c r="X22" s="11">
        <f t="shared" si="17"/>
        <v>0.49798380561604222</v>
      </c>
      <c r="Y22" s="11">
        <f t="shared" si="4"/>
        <v>-3.2419601479870392E-3</v>
      </c>
      <c r="Z22" s="11">
        <f t="shared" si="5"/>
        <v>2.3427828919207066E-2</v>
      </c>
      <c r="AA22" s="11">
        <f t="shared" si="18"/>
        <v>0.32321085501124125</v>
      </c>
      <c r="AB22" s="11">
        <f t="shared" si="24"/>
        <v>1.0765836854895714</v>
      </c>
      <c r="AC22" s="11">
        <f t="shared" si="19"/>
        <v>0.49798380561604222</v>
      </c>
      <c r="AD22" s="11">
        <f t="shared" si="20"/>
        <v>0.49798380561604222</v>
      </c>
      <c r="AE22" s="11">
        <f t="shared" si="21"/>
        <v>0.53612124076424106</v>
      </c>
      <c r="AF22" s="11"/>
      <c r="AG22" s="11">
        <f t="shared" si="22"/>
        <v>1.0349012785428116</v>
      </c>
      <c r="AH22" s="9">
        <f t="shared" si="23"/>
        <v>1.1103713844007415</v>
      </c>
    </row>
    <row r="23" spans="1:34" x14ac:dyDescent="0.25">
      <c r="A23" s="12">
        <v>43586</v>
      </c>
      <c r="B23" s="13">
        <v>386532.02696919965</v>
      </c>
      <c r="C23" s="13">
        <f t="shared" si="0"/>
        <v>393951.09750648646</v>
      </c>
      <c r="D23">
        <v>0.98116753428472259</v>
      </c>
      <c r="E23" s="11">
        <f t="shared" si="6"/>
        <v>1.0209572871796864</v>
      </c>
      <c r="F23" s="11">
        <f t="shared" si="7"/>
        <v>9.0075733012182982E-3</v>
      </c>
      <c r="G23" s="11">
        <f t="shared" si="8"/>
        <v>0.478267891293995</v>
      </c>
      <c r="H23" s="11">
        <f t="shared" si="1"/>
        <v>-2.8086633614853051E-3</v>
      </c>
      <c r="I23" s="11">
        <f t="shared" si="2"/>
        <v>1.1402264089305355E-2</v>
      </c>
      <c r="J23" s="11">
        <f t="shared" si="9"/>
        <v>0</v>
      </c>
      <c r="K23" s="11">
        <f t="shared" si="10"/>
        <v>1.0209572871796864</v>
      </c>
      <c r="L23" s="11">
        <f t="shared" si="11"/>
        <v>0.478267891293995</v>
      </c>
      <c r="M23" s="11">
        <f t="shared" si="12"/>
        <v>0.478267891293995</v>
      </c>
      <c r="N23" s="11">
        <f t="shared" si="13"/>
        <v>0.48829108884066624</v>
      </c>
      <c r="O23" s="11"/>
      <c r="P23" s="11">
        <f t="shared" si="14"/>
        <v>1</v>
      </c>
      <c r="Q23" s="11">
        <f t="shared" si="14"/>
        <v>1</v>
      </c>
      <c r="R23" s="12">
        <v>43586</v>
      </c>
      <c r="S23" s="11">
        <v>395146.96930049721</v>
      </c>
      <c r="T23" s="11">
        <f t="shared" si="3"/>
        <v>318445.47248774243</v>
      </c>
      <c r="U23" s="11">
        <v>1.2408622619550893</v>
      </c>
      <c r="V23" s="11">
        <f t="shared" si="15"/>
        <v>0.99256290397543756</v>
      </c>
      <c r="W23" s="11">
        <f t="shared" si="16"/>
        <v>-3.2419601479870392E-3</v>
      </c>
      <c r="X23" s="11">
        <f t="shared" si="17"/>
        <v>0.52173210870600495</v>
      </c>
      <c r="Y23" s="11">
        <f t="shared" si="4"/>
        <v>-3.2419601479870392E-3</v>
      </c>
      <c r="Z23" s="11">
        <f t="shared" si="5"/>
        <v>2.3427828919207066E-2</v>
      </c>
      <c r="AA23" s="11">
        <f t="shared" si="18"/>
        <v>0</v>
      </c>
      <c r="AB23" s="11">
        <f t="shared" si="24"/>
        <v>0.99256290397543756</v>
      </c>
      <c r="AC23" s="11">
        <f t="shared" si="19"/>
        <v>0.52173210870600495</v>
      </c>
      <c r="AD23" s="11">
        <f t="shared" si="20"/>
        <v>0.52173210870600495</v>
      </c>
      <c r="AE23" s="11">
        <f t="shared" si="21"/>
        <v>0.51785193691446096</v>
      </c>
      <c r="AF23" s="11"/>
      <c r="AG23" s="11">
        <f t="shared" si="22"/>
        <v>1.0061430257551272</v>
      </c>
      <c r="AH23" s="9">
        <f t="shared" si="23"/>
        <v>1.1171924244128715</v>
      </c>
    </row>
    <row r="24" spans="1:34" x14ac:dyDescent="0.25">
      <c r="A24" s="12">
        <v>43617</v>
      </c>
      <c r="B24" s="13">
        <v>415924.84039594885</v>
      </c>
      <c r="C24" s="13">
        <f t="shared" si="0"/>
        <v>411108.5077809589</v>
      </c>
      <c r="D24">
        <v>1.0117154778454649</v>
      </c>
      <c r="E24" s="11">
        <f t="shared" si="6"/>
        <v>1.0311342787987905</v>
      </c>
      <c r="F24" s="11">
        <f t="shared" si="7"/>
        <v>1.3315224686105695E-2</v>
      </c>
      <c r="G24" s="11">
        <f t="shared" si="8"/>
        <v>0.49448946282782991</v>
      </c>
      <c r="H24" s="11">
        <f t="shared" si="1"/>
        <v>-2.8086633614853051E-3</v>
      </c>
      <c r="I24" s="11">
        <f t="shared" si="2"/>
        <v>1.1402264089305355E-2</v>
      </c>
      <c r="J24" s="11">
        <f t="shared" si="9"/>
        <v>0.13461194587225253</v>
      </c>
      <c r="K24" s="11">
        <f t="shared" si="10"/>
        <v>1.0311342787987905</v>
      </c>
      <c r="L24" s="11">
        <f t="shared" si="11"/>
        <v>0.49448946282782991</v>
      </c>
      <c r="M24" s="11">
        <f t="shared" si="12"/>
        <v>0.49448946282782991</v>
      </c>
      <c r="N24" s="11">
        <f t="shared" si="13"/>
        <v>0.50988503562657572</v>
      </c>
      <c r="O24" s="11"/>
      <c r="P24" s="11">
        <f t="shared" si="14"/>
        <v>1</v>
      </c>
      <c r="Q24" s="11">
        <f t="shared" si="14"/>
        <v>1</v>
      </c>
      <c r="R24" s="12">
        <v>43617</v>
      </c>
      <c r="S24" s="11">
        <v>416903.67135015794</v>
      </c>
      <c r="T24" s="11">
        <f t="shared" si="3"/>
        <v>330240.45414627698</v>
      </c>
      <c r="U24" s="11">
        <v>1.2624245943093764</v>
      </c>
      <c r="V24" s="11">
        <f t="shared" si="15"/>
        <v>1.0173768942898735</v>
      </c>
      <c r="W24" s="11">
        <f t="shared" si="16"/>
        <v>7.4818701182603493E-3</v>
      </c>
      <c r="X24" s="11">
        <f t="shared" si="17"/>
        <v>0.50551053717217009</v>
      </c>
      <c r="Y24" s="11">
        <f t="shared" si="4"/>
        <v>-3.2419601479870392E-3</v>
      </c>
      <c r="Z24" s="11">
        <f t="shared" si="5"/>
        <v>2.3427828919207066E-2</v>
      </c>
      <c r="AA24" s="11">
        <f t="shared" si="18"/>
        <v>0</v>
      </c>
      <c r="AB24" s="11">
        <f t="shared" si="24"/>
        <v>1.0173768942898735</v>
      </c>
      <c r="AC24" s="11">
        <f t="shared" si="19"/>
        <v>0.50551053717217009</v>
      </c>
      <c r="AD24" s="11">
        <f t="shared" si="20"/>
        <v>0.50551053717217009</v>
      </c>
      <c r="AE24" s="11">
        <f t="shared" si="21"/>
        <v>0.51429474033902811</v>
      </c>
      <c r="AF24" s="11"/>
      <c r="AG24" s="11">
        <f t="shared" si="22"/>
        <v>1.0241797759656039</v>
      </c>
      <c r="AH24" s="9">
        <f t="shared" si="23"/>
        <v>1.1442058869456446</v>
      </c>
    </row>
    <row r="25" spans="1:34" x14ac:dyDescent="0.25">
      <c r="A25" s="12">
        <v>43647</v>
      </c>
      <c r="B25" s="13">
        <v>452719.36645086226</v>
      </c>
      <c r="C25" s="13">
        <f t="shared" si="0"/>
        <v>429616.77112267265</v>
      </c>
      <c r="D25">
        <v>1.0537748916733813</v>
      </c>
      <c r="E25" s="11">
        <f t="shared" si="6"/>
        <v>1.0415723736059526</v>
      </c>
      <c r="F25" s="11">
        <f t="shared" si="7"/>
        <v>1.7689452263283331E-2</v>
      </c>
      <c r="G25" s="11">
        <f t="shared" si="8"/>
        <v>0.49941234543462204</v>
      </c>
      <c r="H25" s="11">
        <f t="shared" si="1"/>
        <v>-2.8086633614853051E-3</v>
      </c>
      <c r="I25" s="11">
        <f t="shared" si="2"/>
        <v>1.1402264089305355E-2</v>
      </c>
      <c r="J25" s="11">
        <f t="shared" si="9"/>
        <v>0.44241927177160922</v>
      </c>
      <c r="K25" s="11">
        <f t="shared" si="10"/>
        <v>1.0415723736059526</v>
      </c>
      <c r="L25" s="11">
        <f t="shared" si="11"/>
        <v>0.49941234543462204</v>
      </c>
      <c r="M25" s="11">
        <f t="shared" si="12"/>
        <v>0.49941234543462204</v>
      </c>
      <c r="N25" s="11">
        <f t="shared" si="13"/>
        <v>0.52017410204245518</v>
      </c>
      <c r="O25" s="11"/>
      <c r="P25" s="11">
        <f t="shared" si="14"/>
        <v>1</v>
      </c>
      <c r="Q25" s="11">
        <f t="shared" si="14"/>
        <v>1</v>
      </c>
      <c r="R25" s="12">
        <v>43647</v>
      </c>
      <c r="S25" s="11">
        <v>455883.58887035382</v>
      </c>
      <c r="T25" s="11">
        <f t="shared" si="3"/>
        <v>340699.0977061356</v>
      </c>
      <c r="U25" s="11">
        <v>1.3380827596542939</v>
      </c>
      <c r="V25" s="11">
        <f t="shared" si="15"/>
        <v>1.0599308391851374</v>
      </c>
      <c r="W25" s="11">
        <f t="shared" si="16"/>
        <v>2.5277528340079854E-2</v>
      </c>
      <c r="X25" s="11">
        <f t="shared" si="17"/>
        <v>0.50058765456537802</v>
      </c>
      <c r="Y25" s="11">
        <f t="shared" si="4"/>
        <v>-3.2419601479870392E-3</v>
      </c>
      <c r="Z25" s="11">
        <f t="shared" si="5"/>
        <v>2.3427828919207066E-2</v>
      </c>
      <c r="AA25" s="11">
        <f t="shared" si="18"/>
        <v>6.9355607433283409E-2</v>
      </c>
      <c r="AB25" s="11">
        <f t="shared" si="24"/>
        <v>1.0599308391851374</v>
      </c>
      <c r="AC25" s="11">
        <f t="shared" si="19"/>
        <v>0.50058765456537802</v>
      </c>
      <c r="AD25" s="11">
        <f t="shared" si="20"/>
        <v>0.50058765456537802</v>
      </c>
      <c r="AE25" s="11">
        <f t="shared" si="21"/>
        <v>0.53058829278920083</v>
      </c>
      <c r="AF25" s="11"/>
      <c r="AG25" s="11">
        <f t="shared" si="22"/>
        <v>1.050762394831656</v>
      </c>
      <c r="AH25" s="9">
        <f t="shared" si="23"/>
        <v>1.2022885179474847</v>
      </c>
    </row>
    <row r="26" spans="1:34" x14ac:dyDescent="0.25">
      <c r="A26" s="12">
        <v>43678</v>
      </c>
      <c r="B26" s="13">
        <v>478683.86671775038</v>
      </c>
      <c r="C26" s="13">
        <f t="shared" si="0"/>
        <v>433102.19537059934</v>
      </c>
      <c r="D26">
        <v>1.1052446093193951</v>
      </c>
      <c r="E26" s="11">
        <f t="shared" si="6"/>
        <v>1.0488431808849425</v>
      </c>
      <c r="F26" s="11">
        <f t="shared" si="7"/>
        <v>2.071055895854752E-2</v>
      </c>
      <c r="G26" s="11">
        <f t="shared" si="8"/>
        <v>0.49825874305109824</v>
      </c>
      <c r="H26" s="11">
        <f t="shared" si="1"/>
        <v>-2.8086633614853051E-3</v>
      </c>
      <c r="I26" s="11">
        <f t="shared" si="2"/>
        <v>1.1402264089305355E-2</v>
      </c>
      <c r="J26" s="11">
        <f t="shared" si="9"/>
        <v>0.65500966784010106</v>
      </c>
      <c r="K26" s="11">
        <f t="shared" si="10"/>
        <v>1.0488431808849425</v>
      </c>
      <c r="L26" s="11">
        <f t="shared" si="11"/>
        <v>0.49825874305109824</v>
      </c>
      <c r="M26" s="11">
        <f t="shared" si="12"/>
        <v>0.49825874305109824</v>
      </c>
      <c r="N26" s="11">
        <f t="shared" si="13"/>
        <v>0.52259528496544716</v>
      </c>
      <c r="O26" s="11"/>
      <c r="P26" s="11">
        <f t="shared" si="14"/>
        <v>1</v>
      </c>
      <c r="Q26" s="11">
        <f t="shared" si="14"/>
        <v>1</v>
      </c>
      <c r="R26" s="12">
        <v>43678</v>
      </c>
      <c r="S26" s="11">
        <v>483915.55653496587</v>
      </c>
      <c r="T26" s="11">
        <f t="shared" si="3"/>
        <v>339089.65078387578</v>
      </c>
      <c r="U26" s="11">
        <v>1.4271021112449025</v>
      </c>
      <c r="V26" s="11">
        <f t="shared" si="15"/>
        <v>1.0665275379630537</v>
      </c>
      <c r="W26" s="11">
        <f t="shared" si="16"/>
        <v>2.7972073504150066E-2</v>
      </c>
      <c r="X26" s="11">
        <f t="shared" si="17"/>
        <v>0.50174125694890181</v>
      </c>
      <c r="Y26" s="11">
        <f t="shared" si="4"/>
        <v>-3.2419601479870392E-3</v>
      </c>
      <c r="Z26" s="11">
        <f t="shared" si="5"/>
        <v>2.3427828919207066E-2</v>
      </c>
      <c r="AA26" s="11">
        <f t="shared" si="18"/>
        <v>0.17038922105809867</v>
      </c>
      <c r="AB26" s="11">
        <f t="shared" si="24"/>
        <v>1.0665275379630537</v>
      </c>
      <c r="AC26" s="11">
        <f t="shared" si="19"/>
        <v>0.50174125694890181</v>
      </c>
      <c r="AD26" s="11">
        <f t="shared" si="20"/>
        <v>0.50174125694890181</v>
      </c>
      <c r="AE26" s="11">
        <f t="shared" si="21"/>
        <v>0.53512086746820009</v>
      </c>
      <c r="AF26" s="11"/>
      <c r="AG26" s="11">
        <f t="shared" si="22"/>
        <v>1.0577161524336471</v>
      </c>
      <c r="AH26" s="9">
        <f t="shared" si="23"/>
        <v>1.2716799853185654</v>
      </c>
    </row>
    <row r="27" spans="1:34" x14ac:dyDescent="0.25">
      <c r="A27" s="12">
        <v>43709</v>
      </c>
      <c r="B27" s="13">
        <v>455471.71138880943</v>
      </c>
      <c r="C27" s="13">
        <f t="shared" si="0"/>
        <v>404502.79707327049</v>
      </c>
      <c r="D27">
        <v>1.1260038612447631</v>
      </c>
      <c r="E27" s="11">
        <f t="shared" si="6"/>
        <v>1.0187824955221012</v>
      </c>
      <c r="F27" s="11">
        <f t="shared" si="7"/>
        <v>8.0814744114554079E-3</v>
      </c>
      <c r="G27" s="11">
        <f t="shared" si="8"/>
        <v>0.49728251976323806</v>
      </c>
      <c r="H27" s="11">
        <f t="shared" si="1"/>
        <v>-2.8086633614853051E-3</v>
      </c>
      <c r="I27" s="11">
        <f t="shared" si="2"/>
        <v>1.1402264089305355E-2</v>
      </c>
      <c r="J27" s="11">
        <f t="shared" si="9"/>
        <v>0</v>
      </c>
      <c r="K27" s="11">
        <f t="shared" si="10"/>
        <v>1.0187824955221012</v>
      </c>
      <c r="L27" s="11">
        <f t="shared" si="11"/>
        <v>0.49728251976323806</v>
      </c>
      <c r="M27" s="11">
        <f t="shared" si="12"/>
        <v>0.49728251976323806</v>
      </c>
      <c r="N27" s="11">
        <f t="shared" si="13"/>
        <v>0.50662272646391027</v>
      </c>
      <c r="O27" s="11"/>
      <c r="P27" s="11">
        <f t="shared" si="14"/>
        <v>1</v>
      </c>
      <c r="Q27" s="11">
        <f t="shared" si="14"/>
        <v>1</v>
      </c>
      <c r="R27" s="12">
        <v>43709</v>
      </c>
      <c r="S27" s="11">
        <v>411666.2043001657</v>
      </c>
      <c r="T27" s="11">
        <f t="shared" si="3"/>
        <v>302538.71043768351</v>
      </c>
      <c r="U27" s="11">
        <v>1.3607058868751281</v>
      </c>
      <c r="V27" s="11">
        <f t="shared" si="15"/>
        <v>0.95347479073389141</v>
      </c>
      <c r="W27" s="11">
        <f t="shared" si="16"/>
        <v>-2.0690784935641887E-2</v>
      </c>
      <c r="X27" s="11">
        <f t="shared" si="17"/>
        <v>0.50271748023676199</v>
      </c>
      <c r="Y27" s="11">
        <f t="shared" si="4"/>
        <v>-3.2419601479870392E-3</v>
      </c>
      <c r="Z27" s="11">
        <f t="shared" si="5"/>
        <v>2.3427828919207066E-2</v>
      </c>
      <c r="AA27" s="11">
        <f t="shared" si="18"/>
        <v>0.65425432288544971</v>
      </c>
      <c r="AB27" s="11">
        <f t="shared" si="24"/>
        <v>0.95347479073389141</v>
      </c>
      <c r="AC27" s="11">
        <f t="shared" si="19"/>
        <v>0.50271748023676199</v>
      </c>
      <c r="AD27" s="11">
        <f t="shared" si="20"/>
        <v>0.50271748023676199</v>
      </c>
      <c r="AE27" s="11">
        <f t="shared" si="21"/>
        <v>0.47932844426701582</v>
      </c>
      <c r="AF27" s="11"/>
      <c r="AG27" s="11">
        <f t="shared" si="22"/>
        <v>0.98595117073092609</v>
      </c>
      <c r="AH27" s="9">
        <f t="shared" si="23"/>
        <v>1.2538143703199265</v>
      </c>
    </row>
    <row r="28" spans="1:34" x14ac:dyDescent="0.25">
      <c r="A28" s="12">
        <v>43739</v>
      </c>
      <c r="B28" s="13">
        <v>483154.92573500006</v>
      </c>
      <c r="C28" s="13">
        <f t="shared" si="0"/>
        <v>418589.51349118922</v>
      </c>
      <c r="D28">
        <v>1.1542451737629826</v>
      </c>
      <c r="E28" s="11">
        <f t="shared" si="6"/>
        <v>1.0250810085917463</v>
      </c>
      <c r="F28" s="11">
        <f t="shared" si="7"/>
        <v>1.0758187532462231E-2</v>
      </c>
      <c r="G28" s="11">
        <f t="shared" si="8"/>
        <v>0.52525867356050193</v>
      </c>
      <c r="H28" s="11">
        <f t="shared" si="1"/>
        <v>-2.8086633614853051E-3</v>
      </c>
      <c r="I28" s="11">
        <f t="shared" si="2"/>
        <v>1.1402264089305355E-2</v>
      </c>
      <c r="J28" s="11">
        <f t="shared" si="9"/>
        <v>0</v>
      </c>
      <c r="K28" s="11">
        <f t="shared" si="10"/>
        <v>1.0250810085917463</v>
      </c>
      <c r="L28" s="11">
        <f t="shared" si="11"/>
        <v>0.52525867356050193</v>
      </c>
      <c r="M28" s="11">
        <f t="shared" si="12"/>
        <v>0.52525867356050193</v>
      </c>
      <c r="N28" s="11">
        <f t="shared" si="13"/>
        <v>0.53843269086496215</v>
      </c>
      <c r="O28" s="11"/>
      <c r="P28" s="11">
        <f t="shared" si="14"/>
        <v>1</v>
      </c>
      <c r="Q28" s="11">
        <f t="shared" si="14"/>
        <v>1</v>
      </c>
      <c r="R28" s="12">
        <v>43739</v>
      </c>
      <c r="S28" s="11">
        <v>472790.12348710001</v>
      </c>
      <c r="T28" s="11">
        <f t="shared" si="3"/>
        <v>338640.3808096656</v>
      </c>
      <c r="U28" s="11">
        <v>1.3961421917749197</v>
      </c>
      <c r="V28" s="11">
        <f t="shared" si="15"/>
        <v>1.0260425895423819</v>
      </c>
      <c r="W28" s="11">
        <f t="shared" si="16"/>
        <v>1.1165388085113729E-2</v>
      </c>
      <c r="X28" s="11">
        <f t="shared" si="17"/>
        <v>0.47474132643949807</v>
      </c>
      <c r="Y28" s="11">
        <f t="shared" si="4"/>
        <v>-3.2419601479870392E-3</v>
      </c>
      <c r="Z28" s="11">
        <f t="shared" si="5"/>
        <v>2.3427828919207066E-2</v>
      </c>
      <c r="AA28" s="11">
        <f t="shared" si="18"/>
        <v>0</v>
      </c>
      <c r="AB28" s="11">
        <f t="shared" si="24"/>
        <v>1.0260425895423819</v>
      </c>
      <c r="AC28" s="11">
        <f t="shared" si="19"/>
        <v>0.47474132643949807</v>
      </c>
      <c r="AD28" s="11">
        <f t="shared" si="20"/>
        <v>0.47474132643949807</v>
      </c>
      <c r="AE28" s="11">
        <f t="shared" si="21"/>
        <v>0.48710481994276789</v>
      </c>
      <c r="AF28" s="11"/>
      <c r="AG28" s="11">
        <f t="shared" si="22"/>
        <v>1.02553751080773</v>
      </c>
      <c r="AH28" s="9">
        <f t="shared" si="23"/>
        <v>1.2858336683528588</v>
      </c>
    </row>
    <row r="29" spans="1:34" x14ac:dyDescent="0.25">
      <c r="A29" s="1"/>
      <c r="B29" s="2"/>
      <c r="C29" s="2"/>
      <c r="R29" s="1"/>
    </row>
    <row r="30" spans="1:34" s="3" customFormat="1" x14ac:dyDescent="0.25">
      <c r="B30" s="3" t="s">
        <v>13</v>
      </c>
      <c r="R30" s="3" t="s">
        <v>39</v>
      </c>
    </row>
    <row r="31" spans="1:34" s="3" customFormat="1" x14ac:dyDescent="0.25"/>
    <row r="32" spans="1:34" s="3" customFormat="1" x14ac:dyDescent="0.25">
      <c r="B32" s="3" t="s">
        <v>34</v>
      </c>
    </row>
    <row r="33" spans="1:34" x14ac:dyDescent="0.25">
      <c r="A33" t="s">
        <v>8</v>
      </c>
      <c r="B33" t="s">
        <v>9</v>
      </c>
      <c r="C33" t="s">
        <v>10</v>
      </c>
      <c r="D33" t="s">
        <v>11</v>
      </c>
      <c r="E33" t="s">
        <v>18</v>
      </c>
      <c r="F33" t="s">
        <v>22</v>
      </c>
      <c r="G33" t="s">
        <v>19</v>
      </c>
      <c r="H33" t="s">
        <v>20</v>
      </c>
      <c r="I33" t="s">
        <v>21</v>
      </c>
      <c r="J33" t="s">
        <v>23</v>
      </c>
      <c r="K33" t="s">
        <v>24</v>
      </c>
      <c r="L33" t="s">
        <v>27</v>
      </c>
      <c r="M33" t="s">
        <v>25</v>
      </c>
      <c r="N33" t="s">
        <v>30</v>
      </c>
      <c r="P33" t="s">
        <v>26</v>
      </c>
      <c r="Q33" t="s">
        <v>28</v>
      </c>
      <c r="R33" t="s">
        <v>8</v>
      </c>
      <c r="S33" t="s">
        <v>9</v>
      </c>
      <c r="T33" t="s">
        <v>10</v>
      </c>
      <c r="U33" t="s">
        <v>11</v>
      </c>
      <c r="V33" t="s">
        <v>18</v>
      </c>
      <c r="W33" t="s">
        <v>22</v>
      </c>
      <c r="X33" t="s">
        <v>19</v>
      </c>
      <c r="Y33" t="s">
        <v>20</v>
      </c>
      <c r="Z33" t="s">
        <v>21</v>
      </c>
      <c r="AA33" t="s">
        <v>23</v>
      </c>
      <c r="AB33" t="s">
        <v>24</v>
      </c>
      <c r="AC33" t="s">
        <v>27</v>
      </c>
      <c r="AD33" t="s">
        <v>25</v>
      </c>
      <c r="AE33" t="s">
        <v>30</v>
      </c>
      <c r="AG33" t="s">
        <v>35</v>
      </c>
      <c r="AH33" s="10" t="s">
        <v>36</v>
      </c>
    </row>
    <row r="34" spans="1:34" x14ac:dyDescent="0.25">
      <c r="A34" s="12">
        <v>43101</v>
      </c>
      <c r="B34" s="13">
        <v>204686.8444676502</v>
      </c>
      <c r="C34" s="13">
        <f>B34/D34</f>
        <v>204686.8444676502</v>
      </c>
      <c r="D34">
        <v>1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2">
        <v>43101</v>
      </c>
      <c r="S34" s="11">
        <v>141988.57696915918</v>
      </c>
      <c r="T34" s="11">
        <v>172062.5140008922</v>
      </c>
      <c r="U34" s="11">
        <v>1</v>
      </c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0">
        <v>1</v>
      </c>
    </row>
    <row r="35" spans="1:34" x14ac:dyDescent="0.25">
      <c r="A35" s="12">
        <v>43132</v>
      </c>
      <c r="B35" s="13">
        <v>222140.43080827119</v>
      </c>
      <c r="C35" s="13">
        <f t="shared" ref="C35:C55" si="25">B35/D35</f>
        <v>234863.32834877644</v>
      </c>
      <c r="D35">
        <v>0.94582850532710028</v>
      </c>
      <c r="E35" s="11">
        <f>D34/D35</f>
        <v>1.0572741193226836</v>
      </c>
      <c r="F35" s="11">
        <f>LOG(E35)</f>
        <v>2.4187601380316413E-2</v>
      </c>
      <c r="G35" s="11">
        <f>B35/(B35+S35)</f>
        <v>0.59480025150377203</v>
      </c>
      <c r="H35" s="11">
        <f>QUARTILE($F$35:$F$55,1)</f>
        <v>-1.1402264089305371E-2</v>
      </c>
      <c r="I35" s="11">
        <f>QUARTILE($F$35:$F$55,3)</f>
        <v>2.808663361485312E-3</v>
      </c>
      <c r="J35" s="11">
        <f>IF(F35&lt;H35, (H35-F35)/(I35-H35), IF(F35&gt;I35, (F35-I35)/(I35-H35), 0))</f>
        <v>1.5044013202418816</v>
      </c>
      <c r="K35" s="11">
        <f>IF(J35&gt;1.5,1,E35)</f>
        <v>1</v>
      </c>
      <c r="L35" s="11">
        <f>IF(J35&gt;1.5,0,G35)</f>
        <v>0</v>
      </c>
      <c r="M35" s="11">
        <f>L35/P35</f>
        <v>0</v>
      </c>
      <c r="N35" s="11">
        <f>M35*K35</f>
        <v>0</v>
      </c>
      <c r="O35" s="11"/>
      <c r="P35" s="11">
        <f>L35+AC35</f>
        <v>0.40519974849622803</v>
      </c>
      <c r="Q35" s="11">
        <f>M35+AD35</f>
        <v>1</v>
      </c>
      <c r="R35" s="12">
        <v>43132</v>
      </c>
      <c r="S35" s="11">
        <v>151330.20953973892</v>
      </c>
      <c r="T35" s="11">
        <v>185591.0189444428</v>
      </c>
      <c r="U35" s="11">
        <v>1</v>
      </c>
      <c r="V35" s="11">
        <f>U34/U35</f>
        <v>1</v>
      </c>
      <c r="W35" s="11">
        <f>LOG(V35)</f>
        <v>0</v>
      </c>
      <c r="X35" s="11">
        <f>S35/(S35+B35)</f>
        <v>0.40519974849622803</v>
      </c>
      <c r="Y35" s="11">
        <f>QUARTILE($W$35:$W$55,1)</f>
        <v>-2.3427828919207062E-2</v>
      </c>
      <c r="Z35" s="11">
        <f>QUARTILE($W$35:$W$55,3)</f>
        <v>3.2419601479870665E-3</v>
      </c>
      <c r="AA35" s="11">
        <f>IF(W35&lt;Y35, (Y35-W35)/(Z35-Y35), IF(W35&gt;Z35, (W35-Z35)/(Z35-Y35), 0))</f>
        <v>0</v>
      </c>
      <c r="AB35" s="11">
        <f>IF(AA35&gt;1.5,1,V35)</f>
        <v>1</v>
      </c>
      <c r="AC35" s="11">
        <f>IF(AA35&gt;1.5,0,X35)</f>
        <v>0.40519974849622803</v>
      </c>
      <c r="AD35" s="11">
        <f>AC35/P35</f>
        <v>1</v>
      </c>
      <c r="AE35" s="11">
        <f>AD35*AB35</f>
        <v>1</v>
      </c>
      <c r="AF35" s="11"/>
      <c r="AG35" s="11">
        <f>AE35+N35</f>
        <v>1</v>
      </c>
      <c r="AH35" s="10">
        <f>AH34/AG35</f>
        <v>1</v>
      </c>
    </row>
    <row r="36" spans="1:34" x14ac:dyDescent="0.25">
      <c r="A36" s="12">
        <v>43160</v>
      </c>
      <c r="B36" s="13">
        <v>252822.5117352771</v>
      </c>
      <c r="C36" s="13">
        <f t="shared" si="25"/>
        <v>265446.72604961856</v>
      </c>
      <c r="D36">
        <v>0.95244162735696469</v>
      </c>
      <c r="E36" s="11">
        <f t="shared" ref="E36:E55" si="26">D35/D36</f>
        <v>0.99305666421971084</v>
      </c>
      <c r="F36" s="11">
        <f t="shared" ref="F36:F55" si="27">LOG(E36)</f>
        <v>-3.0259697766935371E-3</v>
      </c>
      <c r="G36" s="11">
        <f t="shared" ref="G36:G55" si="28">B36/(B36+S36)</f>
        <v>0.62772711054067654</v>
      </c>
      <c r="H36" s="11">
        <f t="shared" ref="H36:H55" si="29">QUARTILE($F$35:$F$55,1)</f>
        <v>-1.1402264089305371E-2</v>
      </c>
      <c r="I36" s="11">
        <f t="shared" ref="I36:I55" si="30">QUARTILE($F$35:$F$55,3)</f>
        <v>2.808663361485312E-3</v>
      </c>
      <c r="J36" s="11">
        <f>IF(F36&lt;H36, (H36-F36)/(I36-H36), IF(F36&gt;I36, (F36-I36)/(I36-H36), 0))</f>
        <v>0</v>
      </c>
      <c r="K36" s="11">
        <f t="shared" ref="K36:K55" si="31">IF(J36&gt;1.5,1,E36)</f>
        <v>0.99305666421971084</v>
      </c>
      <c r="L36" s="11">
        <f t="shared" ref="L36:L55" si="32">IF(J36&gt;1.5,0,G36)</f>
        <v>0.62772711054067654</v>
      </c>
      <c r="M36" s="11">
        <f t="shared" ref="M36:M55" si="33">L36/P36</f>
        <v>0.62772711054067654</v>
      </c>
      <c r="N36" s="11">
        <f t="shared" ref="N36:N55" si="34">M36*K36</f>
        <v>0.62336859043380188</v>
      </c>
      <c r="O36" s="11"/>
      <c r="P36" s="11">
        <f t="shared" ref="P36:Q55" si="35">L36+AC36</f>
        <v>1</v>
      </c>
      <c r="Q36" s="11">
        <f t="shared" si="35"/>
        <v>1</v>
      </c>
      <c r="R36" s="12">
        <v>43160</v>
      </c>
      <c r="S36" s="11">
        <v>149936.11934808487</v>
      </c>
      <c r="T36" s="11">
        <v>183450.22467087008</v>
      </c>
      <c r="U36" s="11">
        <v>1.001893090583025</v>
      </c>
      <c r="V36" s="11">
        <f t="shared" ref="V36:V55" si="36">U35/U36</f>
        <v>0.99811048643730704</v>
      </c>
      <c r="W36" s="11">
        <f>LOG(V36)</f>
        <v>-8.2138156417179981E-4</v>
      </c>
      <c r="X36" s="11">
        <f t="shared" ref="X36:X55" si="37">S36/(S36+B36)</f>
        <v>0.37227288945932352</v>
      </c>
      <c r="Y36" s="11">
        <f t="shared" ref="Y36:Y55" si="38">QUARTILE($W$35:$W$55,1)</f>
        <v>-2.3427828919207062E-2</v>
      </c>
      <c r="Z36" s="11">
        <f t="shared" ref="Z36:Z55" si="39">QUARTILE($W$35:$W$55,3)</f>
        <v>3.2419601479870665E-3</v>
      </c>
      <c r="AA36" s="11">
        <f t="shared" ref="AA36:AA55" si="40">IF(W36&lt;Y36, (Y36-W36)/(Z36-Y36), IF(W36&gt;Z36, (W36-Z36)/(Z36-Y36), 0))</f>
        <v>0</v>
      </c>
      <c r="AB36" s="11">
        <f>IF(AA36&gt;1.5,1,V36)</f>
        <v>0.99811048643730704</v>
      </c>
      <c r="AC36" s="11">
        <f t="shared" ref="AC36:AC55" si="41">IF(AA36&gt;1.5,0,X36)</f>
        <v>0.37227288945932352</v>
      </c>
      <c r="AD36" s="11">
        <f t="shared" ref="AD36:AD55" si="42">AC36/P36</f>
        <v>0.37227288945932352</v>
      </c>
      <c r="AE36" s="11">
        <f t="shared" ref="AE36:AE55" si="43">AD36*AB36</f>
        <v>0.37156947478566721</v>
      </c>
      <c r="AF36" s="11"/>
      <c r="AG36" s="11">
        <f t="shared" ref="AG36:AG55" si="44">AE36+N36</f>
        <v>0.99493806521946904</v>
      </c>
      <c r="AH36" s="10">
        <f t="shared" ref="AH36:AH55" si="45">AH35/AG36</f>
        <v>1.0050876883270261</v>
      </c>
    </row>
    <row r="37" spans="1:34" x14ac:dyDescent="0.25">
      <c r="A37" s="12">
        <v>43191</v>
      </c>
      <c r="B37" s="13">
        <v>261978.63637908612</v>
      </c>
      <c r="C37" s="13">
        <f t="shared" si="25"/>
        <v>281916.61503121525</v>
      </c>
      <c r="D37">
        <v>0.92927703587132859</v>
      </c>
      <c r="E37" s="11">
        <f t="shared" si="26"/>
        <v>1.024927541079196</v>
      </c>
      <c r="F37" s="11">
        <f t="shared" si="27"/>
        <v>1.0693163321722017E-2</v>
      </c>
      <c r="G37" s="11">
        <f t="shared" si="28"/>
        <v>0.62600589438605114</v>
      </c>
      <c r="H37" s="11">
        <f t="shared" si="29"/>
        <v>-1.1402264089305371E-2</v>
      </c>
      <c r="I37" s="11">
        <f t="shared" si="30"/>
        <v>2.808663361485312E-3</v>
      </c>
      <c r="J37" s="11">
        <f t="shared" ref="J37:J55" si="46">IF(F37&lt;H37, (H37-F37)/(I37-H37), IF(F37&gt;I37, (F37-I37)/(I37-H37), 0))</f>
        <v>0.55481952093126896</v>
      </c>
      <c r="K37" s="11">
        <f t="shared" si="31"/>
        <v>1.024927541079196</v>
      </c>
      <c r="L37" s="11">
        <f t="shared" si="32"/>
        <v>0.62600589438605114</v>
      </c>
      <c r="M37" s="11">
        <f t="shared" si="33"/>
        <v>0.62600589438605114</v>
      </c>
      <c r="N37" s="11">
        <f t="shared" si="34"/>
        <v>0.64161068203417826</v>
      </c>
      <c r="O37" s="11"/>
      <c r="P37" s="11">
        <f t="shared" si="35"/>
        <v>1</v>
      </c>
      <c r="Q37" s="11">
        <f t="shared" si="35"/>
        <v>1</v>
      </c>
      <c r="R37" s="12">
        <v>43191</v>
      </c>
      <c r="S37" s="11">
        <v>156513.6473653329</v>
      </c>
      <c r="T37" s="11">
        <v>191672.74149378616</v>
      </c>
      <c r="U37" s="11">
        <v>1.0008097712038939</v>
      </c>
      <c r="V37" s="11">
        <f t="shared" si="36"/>
        <v>1.0010824428480829</v>
      </c>
      <c r="W37" s="11">
        <f t="shared" ref="W37:W55" si="47">LOG(V37)</f>
        <v>4.6984471172500892E-4</v>
      </c>
      <c r="X37" s="11">
        <f t="shared" si="37"/>
        <v>0.37399410561394886</v>
      </c>
      <c r="Y37" s="11">
        <f t="shared" si="38"/>
        <v>-2.3427828919207062E-2</v>
      </c>
      <c r="Z37" s="11">
        <f t="shared" si="39"/>
        <v>3.2419601479870665E-3</v>
      </c>
      <c r="AA37" s="11">
        <f t="shared" si="40"/>
        <v>0</v>
      </c>
      <c r="AB37" s="11">
        <f t="shared" ref="AB37:AB55" si="48">IF(AA37&gt;1.5,1,V37)</f>
        <v>1.0010824428480829</v>
      </c>
      <c r="AC37" s="11">
        <f t="shared" si="41"/>
        <v>0.37399410561394886</v>
      </c>
      <c r="AD37" s="11">
        <f t="shared" si="42"/>
        <v>0.37399410561394886</v>
      </c>
      <c r="AE37" s="11">
        <f t="shared" si="43"/>
        <v>0.37439893285879583</v>
      </c>
      <c r="AF37" s="11"/>
      <c r="AG37" s="11">
        <f t="shared" si="44"/>
        <v>1.016009614892974</v>
      </c>
      <c r="AH37" s="10">
        <f t="shared" si="45"/>
        <v>0.98925017400834492</v>
      </c>
    </row>
    <row r="38" spans="1:34" x14ac:dyDescent="0.25">
      <c r="A38" s="12">
        <v>43221</v>
      </c>
      <c r="B38" s="13">
        <v>232149.5521687213</v>
      </c>
      <c r="C38" s="13">
        <f t="shared" si="25"/>
        <v>262067.76901723212</v>
      </c>
      <c r="D38">
        <v>0.88583786186029023</v>
      </c>
      <c r="E38" s="11">
        <f t="shared" si="26"/>
        <v>1.0490373869545546</v>
      </c>
      <c r="F38" s="11">
        <f t="shared" si="27"/>
        <v>2.0790966419218581E-2</v>
      </c>
      <c r="G38" s="11">
        <f t="shared" si="28"/>
        <v>0.58522583769773207</v>
      </c>
      <c r="H38" s="11">
        <f t="shared" si="29"/>
        <v>-1.1402264089305371E-2</v>
      </c>
      <c r="I38" s="11">
        <f t="shared" si="30"/>
        <v>2.808663361485312E-3</v>
      </c>
      <c r="J38" s="11">
        <f t="shared" si="46"/>
        <v>1.2653856069564797</v>
      </c>
      <c r="K38" s="11">
        <f t="shared" si="31"/>
        <v>1.0490373869545546</v>
      </c>
      <c r="L38" s="11">
        <f t="shared" si="32"/>
        <v>0.58522583769773207</v>
      </c>
      <c r="M38" s="11">
        <f t="shared" si="33"/>
        <v>0.58522583769773207</v>
      </c>
      <c r="N38" s="11">
        <f t="shared" si="34"/>
        <v>0.61392378355671917</v>
      </c>
      <c r="O38" s="11"/>
      <c r="P38" s="11">
        <f t="shared" si="35"/>
        <v>1</v>
      </c>
      <c r="Q38" s="11">
        <f t="shared" si="35"/>
        <v>1</v>
      </c>
      <c r="R38" s="12">
        <v>43221</v>
      </c>
      <c r="S38" s="11">
        <v>164534.15045451469</v>
      </c>
      <c r="T38" s="11">
        <v>197054.60271680038</v>
      </c>
      <c r="U38" s="11">
        <v>1.0232895255065253</v>
      </c>
      <c r="V38" s="11">
        <f t="shared" si="36"/>
        <v>0.97803187295257032</v>
      </c>
      <c r="W38" s="11">
        <f t="shared" si="47"/>
        <v>-9.6469918158042737E-3</v>
      </c>
      <c r="X38" s="11">
        <f t="shared" si="37"/>
        <v>0.41477416230226799</v>
      </c>
      <c r="Y38" s="11">
        <f t="shared" si="38"/>
        <v>-2.3427828919207062E-2</v>
      </c>
      <c r="Z38" s="11">
        <f t="shared" si="39"/>
        <v>3.2419601479870665E-3</v>
      </c>
      <c r="AA38" s="11">
        <f t="shared" si="40"/>
        <v>0</v>
      </c>
      <c r="AB38" s="11">
        <f t="shared" si="48"/>
        <v>0.97803187295257032</v>
      </c>
      <c r="AC38" s="11">
        <f t="shared" si="41"/>
        <v>0.41477416230226799</v>
      </c>
      <c r="AD38" s="11">
        <f t="shared" si="42"/>
        <v>0.41477416230226799</v>
      </c>
      <c r="AE38" s="11">
        <f t="shared" si="43"/>
        <v>0.40566235080882057</v>
      </c>
      <c r="AF38" s="11"/>
      <c r="AG38" s="11">
        <f t="shared" si="44"/>
        <v>1.0195861343655397</v>
      </c>
      <c r="AH38" s="10">
        <f t="shared" si="45"/>
        <v>0.97024679001144709</v>
      </c>
    </row>
    <row r="39" spans="1:34" x14ac:dyDescent="0.25">
      <c r="A39" s="12">
        <v>43252</v>
      </c>
      <c r="B39" s="13">
        <v>261428.6582079136</v>
      </c>
      <c r="C39" s="13">
        <f t="shared" si="25"/>
        <v>287472.75504494016</v>
      </c>
      <c r="D39">
        <v>0.90940325168221547</v>
      </c>
      <c r="E39" s="11">
        <f t="shared" si="26"/>
        <v>0.97408697431163349</v>
      </c>
      <c r="F39" s="11">
        <f t="shared" si="27"/>
        <v>-1.1402264089305371E-2</v>
      </c>
      <c r="G39" s="11">
        <f t="shared" si="28"/>
        <v>0.59730029454324929</v>
      </c>
      <c r="H39" s="11">
        <f t="shared" si="29"/>
        <v>-1.1402264089305371E-2</v>
      </c>
      <c r="I39" s="11">
        <f t="shared" si="30"/>
        <v>2.808663361485312E-3</v>
      </c>
      <c r="J39" s="11">
        <f t="shared" si="46"/>
        <v>0</v>
      </c>
      <c r="K39" s="11">
        <f t="shared" si="31"/>
        <v>0.97408697431163349</v>
      </c>
      <c r="L39" s="11">
        <f t="shared" si="32"/>
        <v>0.59730029454324929</v>
      </c>
      <c r="M39" s="11">
        <f t="shared" si="33"/>
        <v>0.59730029454324929</v>
      </c>
      <c r="N39" s="11">
        <f t="shared" si="34"/>
        <v>0.58182243666708122</v>
      </c>
      <c r="O39" s="11"/>
      <c r="P39" s="11">
        <f t="shared" si="35"/>
        <v>1</v>
      </c>
      <c r="Q39" s="11">
        <f t="shared" si="35"/>
        <v>1</v>
      </c>
      <c r="R39" s="12">
        <v>43252</v>
      </c>
      <c r="S39" s="11">
        <v>176255.13434374757</v>
      </c>
      <c r="T39" s="11">
        <v>209543.54107354596</v>
      </c>
      <c r="U39" s="11">
        <v>1.0432971699553637</v>
      </c>
      <c r="V39" s="11">
        <f t="shared" si="36"/>
        <v>0.98082267926625888</v>
      </c>
      <c r="W39" s="11">
        <f t="shared" si="47"/>
        <v>-8.4095006495634329E-3</v>
      </c>
      <c r="X39" s="11">
        <f t="shared" si="37"/>
        <v>0.40269970545675082</v>
      </c>
      <c r="Y39" s="11">
        <f t="shared" si="38"/>
        <v>-2.3427828919207062E-2</v>
      </c>
      <c r="Z39" s="11">
        <f t="shared" si="39"/>
        <v>3.2419601479870665E-3</v>
      </c>
      <c r="AA39" s="11">
        <f t="shared" si="40"/>
        <v>0</v>
      </c>
      <c r="AB39" s="11">
        <f t="shared" si="48"/>
        <v>0.98082267926625888</v>
      </c>
      <c r="AC39" s="11">
        <f t="shared" si="41"/>
        <v>0.40269970545675082</v>
      </c>
      <c r="AD39" s="11">
        <f t="shared" si="42"/>
        <v>0.40269970545675082</v>
      </c>
      <c r="AE39" s="11">
        <f t="shared" si="43"/>
        <v>0.39497700404582364</v>
      </c>
      <c r="AF39" s="11"/>
      <c r="AG39" s="11">
        <f t="shared" si="44"/>
        <v>0.97679944071290481</v>
      </c>
      <c r="AH39" s="10">
        <f t="shared" si="45"/>
        <v>0.99329171329513111</v>
      </c>
    </row>
    <row r="40" spans="1:34" x14ac:dyDescent="0.25">
      <c r="A40" s="12">
        <v>43282</v>
      </c>
      <c r="B40" s="13">
        <v>271100.55793093203</v>
      </c>
      <c r="C40" s="13">
        <f t="shared" si="25"/>
        <v>297570.0717527318</v>
      </c>
      <c r="D40">
        <v>0.91104779568089489</v>
      </c>
      <c r="E40" s="11">
        <f t="shared" si="26"/>
        <v>0.99819488724249605</v>
      </c>
      <c r="F40" s="11">
        <f t="shared" si="27"/>
        <v>-7.8465892196796447E-4</v>
      </c>
      <c r="G40" s="11">
        <f t="shared" si="28"/>
        <v>0.59366710396012301</v>
      </c>
      <c r="H40" s="11">
        <f t="shared" si="29"/>
        <v>-1.1402264089305371E-2</v>
      </c>
      <c r="I40" s="11">
        <f t="shared" si="30"/>
        <v>2.808663361485312E-3</v>
      </c>
      <c r="J40" s="11">
        <f t="shared" si="46"/>
        <v>0</v>
      </c>
      <c r="K40" s="11">
        <f t="shared" si="31"/>
        <v>0.99819488724249605</v>
      </c>
      <c r="L40" s="11">
        <f t="shared" si="32"/>
        <v>0.59366710396012301</v>
      </c>
      <c r="M40" s="11">
        <f t="shared" si="33"/>
        <v>0.59366710396012301</v>
      </c>
      <c r="N40" s="11">
        <f t="shared" si="34"/>
        <v>0.5925954678970542</v>
      </c>
      <c r="O40" s="11"/>
      <c r="P40" s="11">
        <f t="shared" si="35"/>
        <v>1</v>
      </c>
      <c r="Q40" s="11">
        <f t="shared" si="35"/>
        <v>1</v>
      </c>
      <c r="R40" s="12">
        <v>43282</v>
      </c>
      <c r="S40" s="11">
        <v>185553.61091643272</v>
      </c>
      <c r="T40" s="11">
        <v>215924.12842189413</v>
      </c>
      <c r="U40" s="11">
        <v>1.064752812147951</v>
      </c>
      <c r="V40" s="11">
        <f t="shared" si="36"/>
        <v>0.97984918006527322</v>
      </c>
      <c r="W40" s="11">
        <f t="shared" si="47"/>
        <v>-8.8407664565933377E-3</v>
      </c>
      <c r="X40" s="11">
        <f t="shared" si="37"/>
        <v>0.40633289603987705</v>
      </c>
      <c r="Y40" s="11">
        <f t="shared" si="38"/>
        <v>-2.3427828919207062E-2</v>
      </c>
      <c r="Z40" s="11">
        <f t="shared" si="39"/>
        <v>3.2419601479870665E-3</v>
      </c>
      <c r="AA40" s="11">
        <f t="shared" si="40"/>
        <v>0</v>
      </c>
      <c r="AB40" s="11">
        <f t="shared" si="48"/>
        <v>0.97984918006527322</v>
      </c>
      <c r="AC40" s="11">
        <f t="shared" si="41"/>
        <v>0.40633289603987705</v>
      </c>
      <c r="AD40" s="11">
        <f t="shared" si="42"/>
        <v>0.40633289603987705</v>
      </c>
      <c r="AE40" s="11">
        <f t="shared" si="43"/>
        <v>0.39814495501822145</v>
      </c>
      <c r="AF40" s="11"/>
      <c r="AG40" s="11">
        <f t="shared" si="44"/>
        <v>0.99074042291527564</v>
      </c>
      <c r="AH40" s="10">
        <f t="shared" si="45"/>
        <v>1.0025751350412737</v>
      </c>
    </row>
    <row r="41" spans="1:34" x14ac:dyDescent="0.25">
      <c r="A41" s="12">
        <v>43313</v>
      </c>
      <c r="B41" s="13">
        <v>264454.21640255547</v>
      </c>
      <c r="C41" s="13">
        <f t="shared" si="25"/>
        <v>288815.15965528844</v>
      </c>
      <c r="D41">
        <v>0.91565213099683318</v>
      </c>
      <c r="E41" s="11">
        <f t="shared" si="26"/>
        <v>0.99497152339838302</v>
      </c>
      <c r="F41" s="11">
        <f t="shared" si="27"/>
        <v>-2.1893488099752586E-3</v>
      </c>
      <c r="G41" s="11">
        <f t="shared" si="28"/>
        <v>0.54991718036470549</v>
      </c>
      <c r="H41" s="11">
        <f t="shared" si="29"/>
        <v>-1.1402264089305371E-2</v>
      </c>
      <c r="I41" s="11">
        <f t="shared" si="30"/>
        <v>2.808663361485312E-3</v>
      </c>
      <c r="J41" s="11">
        <f t="shared" si="46"/>
        <v>0</v>
      </c>
      <c r="K41" s="11">
        <f t="shared" si="31"/>
        <v>0.99497152339838302</v>
      </c>
      <c r="L41" s="11">
        <f t="shared" si="32"/>
        <v>0.54991718036470549</v>
      </c>
      <c r="M41" s="11">
        <f t="shared" si="33"/>
        <v>0.54991718036470549</v>
      </c>
      <c r="N41" s="11">
        <f t="shared" si="34"/>
        <v>0.54715193469041434</v>
      </c>
      <c r="O41" s="11"/>
      <c r="P41" s="11">
        <f t="shared" si="35"/>
        <v>1</v>
      </c>
      <c r="Q41" s="11">
        <f t="shared" si="35"/>
        <v>1</v>
      </c>
      <c r="R41" s="12">
        <v>43313</v>
      </c>
      <c r="S41" s="11">
        <v>216444.04581789242</v>
      </c>
      <c r="T41" s="11">
        <v>236738.8945429406</v>
      </c>
      <c r="U41" s="11">
        <v>1.1328037293132638</v>
      </c>
      <c r="V41" s="11">
        <f t="shared" si="36"/>
        <v>0.93992700111733651</v>
      </c>
      <c r="W41" s="11">
        <f t="shared" si="47"/>
        <v>-2.690587431837789E-2</v>
      </c>
      <c r="X41" s="11">
        <f t="shared" si="37"/>
        <v>0.45008281963529451</v>
      </c>
      <c r="Y41" s="11">
        <f t="shared" si="38"/>
        <v>-2.3427828919207062E-2</v>
      </c>
      <c r="Z41" s="11">
        <f t="shared" si="39"/>
        <v>3.2419601479870665E-3</v>
      </c>
      <c r="AA41" s="11">
        <f t="shared" si="40"/>
        <v>0.13041143259168436</v>
      </c>
      <c r="AB41" s="11">
        <f t="shared" si="48"/>
        <v>0.93992700111733651</v>
      </c>
      <c r="AC41" s="11">
        <f t="shared" si="41"/>
        <v>0.45008281963529451</v>
      </c>
      <c r="AD41" s="11">
        <f t="shared" si="42"/>
        <v>0.45008281963529451</v>
      </c>
      <c r="AE41" s="11">
        <f t="shared" si="43"/>
        <v>0.42304499491423742</v>
      </c>
      <c r="AF41" s="11"/>
      <c r="AG41" s="11">
        <f t="shared" si="44"/>
        <v>0.97019692960465176</v>
      </c>
      <c r="AH41" s="10">
        <f t="shared" si="45"/>
        <v>1.0333728178771044</v>
      </c>
    </row>
    <row r="42" spans="1:34" x14ac:dyDescent="0.25">
      <c r="A42" s="12">
        <v>43344</v>
      </c>
      <c r="B42" s="13">
        <v>290101.27879328217</v>
      </c>
      <c r="C42" s="13">
        <f t="shared" si="25"/>
        <v>299820.93223135645</v>
      </c>
      <c r="D42">
        <v>0.96758180502696156</v>
      </c>
      <c r="E42" s="11">
        <f t="shared" si="26"/>
        <v>0.94633045623601675</v>
      </c>
      <c r="F42" s="11">
        <f t="shared" si="27"/>
        <v>-2.3957182563006964E-2</v>
      </c>
      <c r="G42" s="11">
        <f t="shared" si="28"/>
        <v>0.53462479476527325</v>
      </c>
      <c r="H42" s="11">
        <f t="shared" si="29"/>
        <v>-1.1402264089305371E-2</v>
      </c>
      <c r="I42" s="11">
        <f t="shared" si="30"/>
        <v>2.808663361485312E-3</v>
      </c>
      <c r="J42" s="11">
        <f t="shared" si="46"/>
        <v>0.88346932437566206</v>
      </c>
      <c r="K42" s="11">
        <f t="shared" si="31"/>
        <v>0.94633045623601675</v>
      </c>
      <c r="L42" s="11">
        <f t="shared" si="32"/>
        <v>0.53462479476527325</v>
      </c>
      <c r="M42" s="11">
        <f t="shared" si="33"/>
        <v>0.53462479476527325</v>
      </c>
      <c r="N42" s="11">
        <f t="shared" si="34"/>
        <v>0.50593172594530789</v>
      </c>
      <c r="O42" s="11"/>
      <c r="P42" s="11">
        <f t="shared" si="35"/>
        <v>1</v>
      </c>
      <c r="Q42" s="11">
        <f t="shared" si="35"/>
        <v>1</v>
      </c>
      <c r="R42" s="12">
        <v>43344</v>
      </c>
      <c r="S42" s="11">
        <v>252524.6555699959</v>
      </c>
      <c r="T42" s="11">
        <v>253726.25117936329</v>
      </c>
      <c r="U42" s="11">
        <v>1.2331530428894386</v>
      </c>
      <c r="V42" s="11">
        <f t="shared" si="36"/>
        <v>0.9186237960042305</v>
      </c>
      <c r="W42" s="11">
        <f t="shared" si="47"/>
        <v>-3.6862308820691088E-2</v>
      </c>
      <c r="X42" s="11">
        <f t="shared" si="37"/>
        <v>0.46537520523472675</v>
      </c>
      <c r="Y42" s="11">
        <f t="shared" si="38"/>
        <v>-2.3427828919207062E-2</v>
      </c>
      <c r="Z42" s="11">
        <f t="shared" si="39"/>
        <v>3.2419601479870665E-3</v>
      </c>
      <c r="AA42" s="11">
        <f t="shared" si="40"/>
        <v>0.50373401407997853</v>
      </c>
      <c r="AB42" s="11">
        <f t="shared" si="48"/>
        <v>0.9186237960042305</v>
      </c>
      <c r="AC42" s="11">
        <f t="shared" si="41"/>
        <v>0.46537520523472675</v>
      </c>
      <c r="AD42" s="11">
        <f t="shared" si="42"/>
        <v>0.46537520523472675</v>
      </c>
      <c r="AE42" s="11">
        <f t="shared" si="43"/>
        <v>0.42750473759897251</v>
      </c>
      <c r="AF42" s="11"/>
      <c r="AG42" s="11">
        <f t="shared" si="44"/>
        <v>0.93343646354428045</v>
      </c>
      <c r="AH42" s="10">
        <f t="shared" si="45"/>
        <v>1.1070628352714691</v>
      </c>
    </row>
    <row r="43" spans="1:34" x14ac:dyDescent="0.25">
      <c r="A43" s="12">
        <v>43374</v>
      </c>
      <c r="B43" s="13">
        <v>298839.60033737181</v>
      </c>
      <c r="C43" s="13">
        <f t="shared" si="25"/>
        <v>308968.64511718671</v>
      </c>
      <c r="D43">
        <v>0.96721659320487652</v>
      </c>
      <c r="E43" s="11">
        <f t="shared" si="26"/>
        <v>1.0003775905258976</v>
      </c>
      <c r="F43" s="11">
        <f t="shared" si="27"/>
        <v>1.6395452992529148E-4</v>
      </c>
      <c r="G43" s="11">
        <f t="shared" si="28"/>
        <v>0.53887392454193284</v>
      </c>
      <c r="H43" s="11">
        <f t="shared" si="29"/>
        <v>-1.1402264089305371E-2</v>
      </c>
      <c r="I43" s="11">
        <f t="shared" si="30"/>
        <v>2.808663361485312E-3</v>
      </c>
      <c r="J43" s="11">
        <f t="shared" si="46"/>
        <v>0</v>
      </c>
      <c r="K43" s="11">
        <f t="shared" si="31"/>
        <v>1.0003775905258976</v>
      </c>
      <c r="L43" s="11">
        <f t="shared" si="32"/>
        <v>0.53887392454193284</v>
      </c>
      <c r="M43" s="11">
        <f t="shared" si="33"/>
        <v>0.53887392454193284</v>
      </c>
      <c r="N43" s="11">
        <f t="shared" si="34"/>
        <v>0.53907739823049317</v>
      </c>
      <c r="O43" s="11"/>
      <c r="P43" s="11">
        <f t="shared" si="35"/>
        <v>1</v>
      </c>
      <c r="Q43" s="11">
        <f t="shared" si="35"/>
        <v>1</v>
      </c>
      <c r="R43" s="12">
        <v>43374</v>
      </c>
      <c r="S43" s="11">
        <v>255723.51123162641</v>
      </c>
      <c r="T43" s="11">
        <v>268888.804732538</v>
      </c>
      <c r="U43" s="11">
        <v>1.178508863077441</v>
      </c>
      <c r="V43" s="11">
        <f t="shared" si="36"/>
        <v>1.0463672200727496</v>
      </c>
      <c r="W43" s="11">
        <f t="shared" si="47"/>
        <v>1.9684125891784081E-2</v>
      </c>
      <c r="X43" s="11">
        <f t="shared" si="37"/>
        <v>0.46112607545806722</v>
      </c>
      <c r="Y43" s="11">
        <f t="shared" si="38"/>
        <v>-2.3427828919207062E-2</v>
      </c>
      <c r="Z43" s="11">
        <f t="shared" si="39"/>
        <v>3.2419601479870665E-3</v>
      </c>
      <c r="AA43" s="11">
        <f t="shared" si="40"/>
        <v>0.61650902833806553</v>
      </c>
      <c r="AB43" s="11">
        <f t="shared" si="48"/>
        <v>1.0463672200727496</v>
      </c>
      <c r="AC43" s="11">
        <f t="shared" si="41"/>
        <v>0.46112607545806722</v>
      </c>
      <c r="AD43" s="11">
        <f t="shared" si="42"/>
        <v>0.46112607545806722</v>
      </c>
      <c r="AE43" s="11">
        <f t="shared" si="43"/>
        <v>0.48250720968011479</v>
      </c>
      <c r="AF43" s="11"/>
      <c r="AG43" s="11">
        <f t="shared" si="44"/>
        <v>1.0215846079106079</v>
      </c>
      <c r="AH43" s="10">
        <f t="shared" si="45"/>
        <v>1.0836721958210442</v>
      </c>
    </row>
    <row r="44" spans="1:34" x14ac:dyDescent="0.25">
      <c r="A44" s="12">
        <v>43405</v>
      </c>
      <c r="B44" s="13">
        <v>298753.49609840335</v>
      </c>
      <c r="C44" s="13">
        <f t="shared" si="25"/>
        <v>316862.37166231516</v>
      </c>
      <c r="D44">
        <v>0.942849397140754</v>
      </c>
      <c r="E44" s="11">
        <f t="shared" si="26"/>
        <v>1.0258442081397279</v>
      </c>
      <c r="F44" s="11">
        <f t="shared" si="27"/>
        <v>1.1081410792749791E-2</v>
      </c>
      <c r="G44" s="11">
        <f t="shared" si="28"/>
        <v>0.53347740486371664</v>
      </c>
      <c r="H44" s="11">
        <f t="shared" si="29"/>
        <v>-1.1402264089305371E-2</v>
      </c>
      <c r="I44" s="11">
        <f t="shared" si="30"/>
        <v>2.808663361485312E-3</v>
      </c>
      <c r="J44" s="11">
        <f t="shared" si="46"/>
        <v>0.58213986806358597</v>
      </c>
      <c r="K44" s="11">
        <f t="shared" si="31"/>
        <v>1.0258442081397279</v>
      </c>
      <c r="L44" s="11">
        <f t="shared" si="32"/>
        <v>0.53347740486371664</v>
      </c>
      <c r="M44" s="11">
        <f t="shared" si="33"/>
        <v>0.53347740486371664</v>
      </c>
      <c r="N44" s="11">
        <f t="shared" si="34"/>
        <v>0.54726470595285637</v>
      </c>
      <c r="O44" s="11"/>
      <c r="P44" s="11">
        <f t="shared" si="35"/>
        <v>1</v>
      </c>
      <c r="Q44" s="11">
        <f t="shared" si="35"/>
        <v>1</v>
      </c>
      <c r="R44" s="12">
        <v>43405</v>
      </c>
      <c r="S44" s="11">
        <v>261258.03086537422</v>
      </c>
      <c r="T44" s="11">
        <v>292608.2400404436</v>
      </c>
      <c r="U44" s="11">
        <v>1.1064321745097321</v>
      </c>
      <c r="V44" s="11">
        <f t="shared" si="36"/>
        <v>1.0651433411177207</v>
      </c>
      <c r="W44" s="11">
        <f t="shared" si="47"/>
        <v>2.74080566644141E-2</v>
      </c>
      <c r="X44" s="11">
        <f t="shared" si="37"/>
        <v>0.4665225951362833</v>
      </c>
      <c r="Y44" s="11">
        <f t="shared" si="38"/>
        <v>-2.3427828919207062E-2</v>
      </c>
      <c r="Z44" s="11">
        <f t="shared" si="39"/>
        <v>3.2419601479870665E-3</v>
      </c>
      <c r="AA44" s="11">
        <f t="shared" si="40"/>
        <v>0.90612252146205285</v>
      </c>
      <c r="AB44" s="11">
        <f t="shared" si="48"/>
        <v>1.0651433411177207</v>
      </c>
      <c r="AC44" s="11">
        <f t="shared" si="41"/>
        <v>0.4665225951362833</v>
      </c>
      <c r="AD44" s="11">
        <f t="shared" si="42"/>
        <v>0.4665225951362833</v>
      </c>
      <c r="AE44" s="11">
        <f t="shared" si="43"/>
        <v>0.4969134356903705</v>
      </c>
      <c r="AF44" s="11"/>
      <c r="AG44" s="11">
        <f t="shared" si="44"/>
        <v>1.044178141643227</v>
      </c>
      <c r="AH44" s="10">
        <f t="shared" si="45"/>
        <v>1.0378230999124971</v>
      </c>
    </row>
    <row r="45" spans="1:34" x14ac:dyDescent="0.25">
      <c r="A45" s="12">
        <v>43435</v>
      </c>
      <c r="B45" s="13">
        <v>314190.60338687536</v>
      </c>
      <c r="C45" s="13">
        <f t="shared" si="25"/>
        <v>323360.63682179217</v>
      </c>
      <c r="D45">
        <v>0.97164146655249661</v>
      </c>
      <c r="E45" s="11">
        <f t="shared" si="26"/>
        <v>0.97036759915784532</v>
      </c>
      <c r="F45" s="11">
        <f t="shared" si="27"/>
        <v>-1.3063713112093429E-2</v>
      </c>
      <c r="G45" s="11">
        <f t="shared" si="28"/>
        <v>0.52308420025206115</v>
      </c>
      <c r="H45" s="11">
        <f t="shared" si="29"/>
        <v>-1.1402264089305371E-2</v>
      </c>
      <c r="I45" s="11">
        <f t="shared" si="30"/>
        <v>2.808663361485312E-3</v>
      </c>
      <c r="J45" s="11">
        <f t="shared" si="46"/>
        <v>0.11691348284911672</v>
      </c>
      <c r="K45" s="11">
        <f t="shared" si="31"/>
        <v>0.97036759915784532</v>
      </c>
      <c r="L45" s="11">
        <f t="shared" si="32"/>
        <v>0.52308420025206115</v>
      </c>
      <c r="M45" s="11">
        <f t="shared" si="33"/>
        <v>0.52308420025206115</v>
      </c>
      <c r="N45" s="11">
        <f t="shared" si="34"/>
        <v>0.50758395955599411</v>
      </c>
      <c r="O45" s="11"/>
      <c r="P45" s="11">
        <f t="shared" si="35"/>
        <v>1</v>
      </c>
      <c r="Q45" s="11">
        <f t="shared" si="35"/>
        <v>1</v>
      </c>
      <c r="R45" s="12">
        <v>43435</v>
      </c>
      <c r="S45" s="11">
        <v>286459.54669503262</v>
      </c>
      <c r="T45" s="11">
        <v>346956.96833076427</v>
      </c>
      <c r="U45" s="11">
        <v>1.1677573925063107</v>
      </c>
      <c r="V45" s="11">
        <f t="shared" si="36"/>
        <v>0.94748462446899284</v>
      </c>
      <c r="W45" s="11">
        <f t="shared" si="47"/>
        <v>-2.3427828919207062E-2</v>
      </c>
      <c r="X45" s="11">
        <f t="shared" si="37"/>
        <v>0.4769157997479388</v>
      </c>
      <c r="Y45" s="11">
        <f t="shared" si="38"/>
        <v>-2.3427828919207062E-2</v>
      </c>
      <c r="Z45" s="11">
        <f t="shared" si="39"/>
        <v>3.2419601479870665E-3</v>
      </c>
      <c r="AA45" s="11">
        <f t="shared" si="40"/>
        <v>0</v>
      </c>
      <c r="AB45" s="11">
        <f t="shared" si="48"/>
        <v>0.94748462446899284</v>
      </c>
      <c r="AC45" s="11">
        <f t="shared" si="41"/>
        <v>0.4769157997479388</v>
      </c>
      <c r="AD45" s="11">
        <f t="shared" si="42"/>
        <v>0.4769157997479388</v>
      </c>
      <c r="AE45" s="11">
        <f t="shared" si="43"/>
        <v>0.45187038742750518</v>
      </c>
      <c r="AF45" s="11"/>
      <c r="AG45" s="11">
        <f t="shared" si="44"/>
        <v>0.9594543469834993</v>
      </c>
      <c r="AH45" s="10">
        <f t="shared" si="45"/>
        <v>1.0816805439210184</v>
      </c>
    </row>
    <row r="46" spans="1:34" x14ac:dyDescent="0.25">
      <c r="A46" s="12">
        <v>43466</v>
      </c>
      <c r="B46" s="13">
        <v>336336.53220548463</v>
      </c>
      <c r="C46" s="13">
        <f t="shared" si="25"/>
        <v>338534.10356135311</v>
      </c>
      <c r="D46">
        <v>0.99350856728243864</v>
      </c>
      <c r="E46" s="11">
        <f t="shared" si="26"/>
        <v>0.97799002298515103</v>
      </c>
      <c r="F46" s="11">
        <f t="shared" si="27"/>
        <v>-9.6655756669958674E-3</v>
      </c>
      <c r="G46" s="11">
        <f t="shared" si="28"/>
        <v>0.51939514426064826</v>
      </c>
      <c r="H46" s="11">
        <f t="shared" si="29"/>
        <v>-1.1402264089305371E-2</v>
      </c>
      <c r="I46" s="11">
        <f t="shared" si="30"/>
        <v>2.808663361485312E-3</v>
      </c>
      <c r="J46" s="11">
        <f t="shared" si="46"/>
        <v>0</v>
      </c>
      <c r="K46" s="11">
        <f t="shared" si="31"/>
        <v>0.97799002298515103</v>
      </c>
      <c r="L46" s="11">
        <f t="shared" si="32"/>
        <v>0.51939514426064826</v>
      </c>
      <c r="M46" s="11">
        <f t="shared" si="33"/>
        <v>0.51939514426064826</v>
      </c>
      <c r="N46" s="11">
        <f t="shared" si="34"/>
        <v>0.50796326907384726</v>
      </c>
      <c r="O46" s="11"/>
      <c r="P46" s="11">
        <f t="shared" si="35"/>
        <v>1</v>
      </c>
      <c r="Q46" s="11">
        <f t="shared" si="35"/>
        <v>1</v>
      </c>
      <c r="R46" s="12">
        <v>43466</v>
      </c>
      <c r="S46" s="11">
        <v>311217.71608125087</v>
      </c>
      <c r="T46" s="11">
        <v>359413.5726005332</v>
      </c>
      <c r="U46" s="11">
        <v>1.2044309848927821</v>
      </c>
      <c r="V46" s="11">
        <f t="shared" si="36"/>
        <v>0.9695511051720942</v>
      </c>
      <c r="W46" s="11">
        <f t="shared" si="47"/>
        <v>-1.3429294260072866E-2</v>
      </c>
      <c r="X46" s="11">
        <f t="shared" si="37"/>
        <v>0.48060485573935174</v>
      </c>
      <c r="Y46" s="11">
        <f t="shared" si="38"/>
        <v>-2.3427828919207062E-2</v>
      </c>
      <c r="Z46" s="11">
        <f t="shared" si="39"/>
        <v>3.2419601479870665E-3</v>
      </c>
      <c r="AA46" s="11">
        <f t="shared" si="40"/>
        <v>0</v>
      </c>
      <c r="AB46" s="11">
        <f t="shared" si="48"/>
        <v>0.9695511051720942</v>
      </c>
      <c r="AC46" s="11">
        <f t="shared" si="41"/>
        <v>0.48060485573935174</v>
      </c>
      <c r="AD46" s="11">
        <f t="shared" si="42"/>
        <v>0.48060485573935174</v>
      </c>
      <c r="AE46" s="11">
        <f t="shared" si="43"/>
        <v>0.46597096903316337</v>
      </c>
      <c r="AF46" s="11"/>
      <c r="AG46" s="11">
        <f t="shared" si="44"/>
        <v>0.97393423810701063</v>
      </c>
      <c r="AH46" s="10">
        <f t="shared" si="45"/>
        <v>1.1106299600098557</v>
      </c>
    </row>
    <row r="47" spans="1:34" x14ac:dyDescent="0.25">
      <c r="A47" s="12">
        <v>43497</v>
      </c>
      <c r="B47" s="13">
        <v>345678.04849704978</v>
      </c>
      <c r="C47" s="13">
        <f t="shared" si="25"/>
        <v>358021.60348098155</v>
      </c>
      <c r="D47">
        <v>0.96552287665348246</v>
      </c>
      <c r="E47" s="11">
        <f t="shared" si="26"/>
        <v>1.0289850104079927</v>
      </c>
      <c r="F47" s="11">
        <f t="shared" si="27"/>
        <v>1.2409048285746333E-2</v>
      </c>
      <c r="G47" s="11">
        <f t="shared" si="28"/>
        <v>0.51186080312588444</v>
      </c>
      <c r="H47" s="11">
        <f t="shared" si="29"/>
        <v>-1.1402264089305371E-2</v>
      </c>
      <c r="I47" s="11">
        <f t="shared" si="30"/>
        <v>2.808663361485312E-3</v>
      </c>
      <c r="J47" s="11">
        <f t="shared" si="46"/>
        <v>0.67556357299726177</v>
      </c>
      <c r="K47" s="11">
        <f t="shared" si="31"/>
        <v>1.0289850104079927</v>
      </c>
      <c r="L47" s="11">
        <f t="shared" si="32"/>
        <v>0.51186080312588444</v>
      </c>
      <c r="M47" s="11">
        <f t="shared" si="33"/>
        <v>0.51186080312588444</v>
      </c>
      <c r="N47" s="11">
        <f t="shared" si="34"/>
        <v>0.52669709383193175</v>
      </c>
      <c r="O47" s="11"/>
      <c r="P47" s="11">
        <f t="shared" si="35"/>
        <v>1</v>
      </c>
      <c r="Q47" s="11">
        <f t="shared" si="35"/>
        <v>1</v>
      </c>
      <c r="R47" s="12">
        <v>43497</v>
      </c>
      <c r="S47" s="11">
        <v>329657.99283689761</v>
      </c>
      <c r="T47" s="11">
        <v>385309.89052558946</v>
      </c>
      <c r="U47" s="11">
        <v>1.1905612945153847</v>
      </c>
      <c r="V47" s="11">
        <f t="shared" si="36"/>
        <v>1.0116497071098243</v>
      </c>
      <c r="W47" s="11">
        <f t="shared" si="47"/>
        <v>5.0301601278347876E-3</v>
      </c>
      <c r="X47" s="11">
        <f t="shared" si="37"/>
        <v>0.48813919687411561</v>
      </c>
      <c r="Y47" s="11">
        <f t="shared" si="38"/>
        <v>-2.3427828919207062E-2</v>
      </c>
      <c r="Z47" s="11">
        <f t="shared" si="39"/>
        <v>3.2419601479870665E-3</v>
      </c>
      <c r="AA47" s="11">
        <f t="shared" si="40"/>
        <v>6.7049648399632192E-2</v>
      </c>
      <c r="AB47" s="11">
        <f t="shared" si="48"/>
        <v>1.0116497071098243</v>
      </c>
      <c r="AC47" s="11">
        <f t="shared" si="41"/>
        <v>0.48813919687411561</v>
      </c>
      <c r="AD47" s="11">
        <f t="shared" si="42"/>
        <v>0.48813919687411561</v>
      </c>
      <c r="AE47" s="11">
        <f t="shared" si="43"/>
        <v>0.49382587554652391</v>
      </c>
      <c r="AF47" s="11"/>
      <c r="AG47" s="11">
        <f t="shared" si="44"/>
        <v>1.0205229693784557</v>
      </c>
      <c r="AH47" s="10">
        <f t="shared" si="45"/>
        <v>1.0882949167584921</v>
      </c>
    </row>
    <row r="48" spans="1:34" x14ac:dyDescent="0.25">
      <c r="A48" s="12">
        <v>43525</v>
      </c>
      <c r="B48" s="13">
        <v>340942.76788436959</v>
      </c>
      <c r="C48" s="13">
        <f t="shared" si="25"/>
        <v>352482.22646730032</v>
      </c>
      <c r="D48">
        <v>0.96726229660263097</v>
      </c>
      <c r="E48" s="11">
        <f t="shared" si="26"/>
        <v>0.99820170810414299</v>
      </c>
      <c r="F48" s="11">
        <f t="shared" si="27"/>
        <v>-7.8169131264423856E-4</v>
      </c>
      <c r="G48" s="11">
        <f t="shared" si="28"/>
        <v>0.50201619438395773</v>
      </c>
      <c r="H48" s="11">
        <f t="shared" si="29"/>
        <v>-1.1402264089305371E-2</v>
      </c>
      <c r="I48" s="11">
        <f t="shared" si="30"/>
        <v>2.808663361485312E-3</v>
      </c>
      <c r="J48" s="11">
        <f t="shared" si="46"/>
        <v>0</v>
      </c>
      <c r="K48" s="11">
        <f t="shared" si="31"/>
        <v>0.99820170810414299</v>
      </c>
      <c r="L48" s="11">
        <f t="shared" si="32"/>
        <v>0.50201619438395773</v>
      </c>
      <c r="M48" s="11">
        <f t="shared" si="33"/>
        <v>0.50201619438395773</v>
      </c>
      <c r="N48" s="11">
        <f t="shared" si="34"/>
        <v>0.50111342273000803</v>
      </c>
      <c r="O48" s="11"/>
      <c r="P48" s="11">
        <f t="shared" si="35"/>
        <v>1</v>
      </c>
      <c r="Q48" s="11">
        <f t="shared" si="35"/>
        <v>1</v>
      </c>
      <c r="R48" s="12">
        <v>43525</v>
      </c>
      <c r="S48" s="11">
        <v>338204.18334646232</v>
      </c>
      <c r="T48" s="11">
        <v>405272.41199966578</v>
      </c>
      <c r="U48" s="11">
        <v>1.1612286508116079</v>
      </c>
      <c r="V48" s="11">
        <f t="shared" si="36"/>
        <v>1.0252600068757136</v>
      </c>
      <c r="W48" s="11">
        <f t="shared" si="47"/>
        <v>1.0834016837546794E-2</v>
      </c>
      <c r="X48" s="11">
        <f t="shared" si="37"/>
        <v>0.49798380561604222</v>
      </c>
      <c r="Y48" s="11">
        <f t="shared" si="38"/>
        <v>-2.3427828919207062E-2</v>
      </c>
      <c r="Z48" s="11">
        <f t="shared" si="39"/>
        <v>3.2419601479870665E-3</v>
      </c>
      <c r="AA48" s="11">
        <f t="shared" si="40"/>
        <v>0.28466879398377154</v>
      </c>
      <c r="AB48" s="11">
        <f t="shared" si="48"/>
        <v>1.0252600068757136</v>
      </c>
      <c r="AC48" s="11">
        <f t="shared" si="41"/>
        <v>0.49798380561604222</v>
      </c>
      <c r="AD48" s="11">
        <f t="shared" si="42"/>
        <v>0.49798380561604222</v>
      </c>
      <c r="AE48" s="11">
        <f t="shared" si="43"/>
        <v>0.51056287996989747</v>
      </c>
      <c r="AF48" s="11"/>
      <c r="AG48" s="11">
        <f t="shared" si="44"/>
        <v>1.0116763026999056</v>
      </c>
      <c r="AH48" s="10">
        <f t="shared" si="45"/>
        <v>1.0757343172456555</v>
      </c>
    </row>
    <row r="49" spans="1:34" x14ac:dyDescent="0.25">
      <c r="A49" s="12">
        <v>43556</v>
      </c>
      <c r="B49" s="13">
        <v>348605.86056385131</v>
      </c>
      <c r="C49" s="13">
        <f t="shared" si="25"/>
        <v>362743.0395520287</v>
      </c>
      <c r="D49">
        <v>0.96102701514097644</v>
      </c>
      <c r="E49" s="11">
        <f t="shared" si="26"/>
        <v>1.0064881437913999</v>
      </c>
      <c r="F49" s="11">
        <f t="shared" si="27"/>
        <v>2.808663361485312E-3</v>
      </c>
      <c r="G49" s="11">
        <f t="shared" si="28"/>
        <v>0.478267891293995</v>
      </c>
      <c r="H49" s="11">
        <f t="shared" si="29"/>
        <v>-1.1402264089305371E-2</v>
      </c>
      <c r="I49" s="11">
        <f t="shared" si="30"/>
        <v>2.808663361485312E-3</v>
      </c>
      <c r="J49" s="11">
        <f t="shared" si="46"/>
        <v>0</v>
      </c>
      <c r="K49" s="11">
        <f t="shared" si="31"/>
        <v>1.0064881437913999</v>
      </c>
      <c r="L49" s="11">
        <f t="shared" si="32"/>
        <v>0.478267891293995</v>
      </c>
      <c r="M49" s="11">
        <f t="shared" si="33"/>
        <v>0.478267891293995</v>
      </c>
      <c r="N49" s="11">
        <f t="shared" si="34"/>
        <v>0.4813709621435201</v>
      </c>
      <c r="O49" s="11"/>
      <c r="P49" s="11">
        <f t="shared" si="35"/>
        <v>1</v>
      </c>
      <c r="Q49" s="11">
        <f t="shared" si="35"/>
        <v>1</v>
      </c>
      <c r="R49" s="12">
        <v>43556</v>
      </c>
      <c r="S49" s="11">
        <v>380286.60098247603</v>
      </c>
      <c r="T49" s="11">
        <v>423325.69955624337</v>
      </c>
      <c r="U49" s="11">
        <v>1.2501598205868434</v>
      </c>
      <c r="V49" s="11">
        <f t="shared" si="36"/>
        <v>0.92886415935724931</v>
      </c>
      <c r="W49" s="11">
        <f t="shared" si="47"/>
        <v>-3.204779424658432E-2</v>
      </c>
      <c r="X49" s="11">
        <f t="shared" si="37"/>
        <v>0.52173210870600495</v>
      </c>
      <c r="Y49" s="11">
        <f t="shared" si="38"/>
        <v>-2.3427828919207062E-2</v>
      </c>
      <c r="Z49" s="11">
        <f t="shared" si="39"/>
        <v>3.2419601479870665E-3</v>
      </c>
      <c r="AA49" s="11">
        <f t="shared" si="40"/>
        <v>0.32321085501124086</v>
      </c>
      <c r="AB49" s="11">
        <f t="shared" si="48"/>
        <v>0.92886415935724931</v>
      </c>
      <c r="AC49" s="11">
        <f t="shared" si="41"/>
        <v>0.52173210870600495</v>
      </c>
      <c r="AD49" s="11">
        <f t="shared" si="42"/>
        <v>0.52173210870600495</v>
      </c>
      <c r="AE49" s="11">
        <f t="shared" si="43"/>
        <v>0.48461825656288832</v>
      </c>
      <c r="AF49" s="11"/>
      <c r="AG49" s="11">
        <f t="shared" si="44"/>
        <v>0.96598921870640841</v>
      </c>
      <c r="AH49" s="10">
        <f t="shared" si="45"/>
        <v>1.1136090304260442</v>
      </c>
    </row>
    <row r="50" spans="1:34" x14ac:dyDescent="0.25">
      <c r="A50" s="12">
        <v>43586</v>
      </c>
      <c r="B50" s="13">
        <v>386532.02696919965</v>
      </c>
      <c r="C50" s="13">
        <f t="shared" si="25"/>
        <v>393951.09750648646</v>
      </c>
      <c r="D50">
        <v>0.98116753428472259</v>
      </c>
      <c r="E50" s="11">
        <f t="shared" si="26"/>
        <v>0.97947290504426576</v>
      </c>
      <c r="F50" s="11">
        <f t="shared" si="27"/>
        <v>-9.0075733012182479E-3</v>
      </c>
      <c r="G50" s="11">
        <f t="shared" si="28"/>
        <v>0.49448946282782991</v>
      </c>
      <c r="H50" s="11">
        <f t="shared" si="29"/>
        <v>-1.1402264089305371E-2</v>
      </c>
      <c r="I50" s="11">
        <f t="shared" si="30"/>
        <v>2.808663361485312E-3</v>
      </c>
      <c r="J50" s="11">
        <f t="shared" si="46"/>
        <v>0</v>
      </c>
      <c r="K50" s="11">
        <f t="shared" si="31"/>
        <v>0.97947290504426576</v>
      </c>
      <c r="L50" s="11">
        <f t="shared" si="32"/>
        <v>0.49448946282782991</v>
      </c>
      <c r="M50" s="11">
        <f t="shared" si="33"/>
        <v>0.49448946282782991</v>
      </c>
      <c r="N50" s="11">
        <f t="shared" si="34"/>
        <v>0.48433903066975303</v>
      </c>
      <c r="O50" s="11"/>
      <c r="P50" s="11">
        <f t="shared" si="35"/>
        <v>1</v>
      </c>
      <c r="Q50" s="11">
        <f t="shared" si="35"/>
        <v>1</v>
      </c>
      <c r="R50" s="12">
        <v>43586</v>
      </c>
      <c r="S50" s="11">
        <v>395146.96930049721</v>
      </c>
      <c r="T50" s="11">
        <v>443288.88264444529</v>
      </c>
      <c r="U50" s="11">
        <v>1.2408622619550893</v>
      </c>
      <c r="V50" s="11">
        <f t="shared" si="36"/>
        <v>1.0074928208527392</v>
      </c>
      <c r="W50" s="11">
        <f t="shared" si="47"/>
        <v>3.2419601479870665E-3</v>
      </c>
      <c r="X50" s="11">
        <f t="shared" si="37"/>
        <v>0.50551053717217009</v>
      </c>
      <c r="Y50" s="11">
        <f t="shared" si="38"/>
        <v>-2.3427828919207062E-2</v>
      </c>
      <c r="Z50" s="11">
        <f t="shared" si="39"/>
        <v>3.2419601479870665E-3</v>
      </c>
      <c r="AA50" s="11">
        <f t="shared" si="40"/>
        <v>0</v>
      </c>
      <c r="AB50" s="11">
        <f t="shared" si="48"/>
        <v>1.0074928208527392</v>
      </c>
      <c r="AC50" s="11">
        <f t="shared" si="41"/>
        <v>0.50551053717217009</v>
      </c>
      <c r="AD50" s="11">
        <f t="shared" si="42"/>
        <v>0.50551053717217009</v>
      </c>
      <c r="AE50" s="11">
        <f t="shared" si="43"/>
        <v>0.50929823706637312</v>
      </c>
      <c r="AF50" s="11"/>
      <c r="AG50" s="11">
        <f t="shared" si="44"/>
        <v>0.99363726773612615</v>
      </c>
      <c r="AH50" s="10">
        <f t="shared" si="45"/>
        <v>1.1207399989769489</v>
      </c>
    </row>
    <row r="51" spans="1:34" x14ac:dyDescent="0.25">
      <c r="A51" s="12">
        <v>43617</v>
      </c>
      <c r="B51" s="13">
        <v>415924.84039594885</v>
      </c>
      <c r="C51" s="13">
        <f t="shared" si="25"/>
        <v>411108.5077809589</v>
      </c>
      <c r="D51">
        <v>1.0117154778454649</v>
      </c>
      <c r="E51" s="11">
        <f t="shared" si="26"/>
        <v>0.96980579596766003</v>
      </c>
      <c r="F51" s="11">
        <f t="shared" si="27"/>
        <v>-1.3315224686105655E-2</v>
      </c>
      <c r="G51" s="11">
        <f t="shared" si="28"/>
        <v>0.49941234543462204</v>
      </c>
      <c r="H51" s="11">
        <f t="shared" si="29"/>
        <v>-1.1402264089305371E-2</v>
      </c>
      <c r="I51" s="11">
        <f t="shared" si="30"/>
        <v>2.808663361485312E-3</v>
      </c>
      <c r="J51" s="11">
        <f t="shared" si="46"/>
        <v>0.13461194587224842</v>
      </c>
      <c r="K51" s="11">
        <f t="shared" si="31"/>
        <v>0.96980579596766003</v>
      </c>
      <c r="L51" s="11">
        <f t="shared" si="32"/>
        <v>0.49941234543462204</v>
      </c>
      <c r="M51" s="11">
        <f t="shared" si="33"/>
        <v>0.49941234543462204</v>
      </c>
      <c r="N51" s="11">
        <f t="shared" si="34"/>
        <v>0.4843329871802996</v>
      </c>
      <c r="O51" s="11"/>
      <c r="P51" s="11">
        <f t="shared" si="35"/>
        <v>1</v>
      </c>
      <c r="Q51" s="11">
        <f t="shared" si="35"/>
        <v>1</v>
      </c>
      <c r="R51" s="12">
        <v>43617</v>
      </c>
      <c r="S51" s="11">
        <v>416903.67135015794</v>
      </c>
      <c r="T51" s="11">
        <v>459696.16202457075</v>
      </c>
      <c r="U51" s="11">
        <v>1.2624245943093764</v>
      </c>
      <c r="V51" s="11">
        <f t="shared" si="36"/>
        <v>0.98291990472026336</v>
      </c>
      <c r="W51" s="11">
        <f t="shared" si="47"/>
        <v>-7.4818701182603692E-3</v>
      </c>
      <c r="X51" s="11">
        <f t="shared" si="37"/>
        <v>0.50058765456537802</v>
      </c>
      <c r="Y51" s="11">
        <f t="shared" si="38"/>
        <v>-2.3427828919207062E-2</v>
      </c>
      <c r="Z51" s="11">
        <f t="shared" si="39"/>
        <v>3.2419601479870665E-3</v>
      </c>
      <c r="AA51" s="11">
        <f t="shared" si="40"/>
        <v>0</v>
      </c>
      <c r="AB51" s="11">
        <f t="shared" si="48"/>
        <v>0.98291990472026336</v>
      </c>
      <c r="AC51" s="11">
        <f t="shared" si="41"/>
        <v>0.50058765456537802</v>
      </c>
      <c r="AD51" s="11">
        <f t="shared" si="42"/>
        <v>0.50058765456537802</v>
      </c>
      <c r="AE51" s="11">
        <f t="shared" si="43"/>
        <v>0.49203756972954149</v>
      </c>
      <c r="AF51" s="11"/>
      <c r="AG51" s="11">
        <f t="shared" si="44"/>
        <v>0.97637055690984109</v>
      </c>
      <c r="AH51" s="10">
        <f t="shared" si="45"/>
        <v>1.1478633711815616</v>
      </c>
    </row>
    <row r="52" spans="1:34" x14ac:dyDescent="0.25">
      <c r="A52" s="12">
        <v>43647</v>
      </c>
      <c r="B52" s="13">
        <v>452719.36645086226</v>
      </c>
      <c r="C52" s="13">
        <f t="shared" si="25"/>
        <v>429616.77112267265</v>
      </c>
      <c r="D52">
        <v>1.0537748916733813</v>
      </c>
      <c r="E52" s="11">
        <f t="shared" si="26"/>
        <v>0.96008690835181443</v>
      </c>
      <c r="F52" s="11">
        <f t="shared" si="27"/>
        <v>-1.7689452263283334E-2</v>
      </c>
      <c r="G52" s="11">
        <f t="shared" si="28"/>
        <v>0.49825874305109824</v>
      </c>
      <c r="H52" s="11">
        <f t="shared" si="29"/>
        <v>-1.1402264089305371E-2</v>
      </c>
      <c r="I52" s="11">
        <f t="shared" si="30"/>
        <v>2.808663361485312E-3</v>
      </c>
      <c r="J52" s="11">
        <f t="shared" si="46"/>
        <v>0.44241927177160767</v>
      </c>
      <c r="K52" s="11">
        <f t="shared" si="31"/>
        <v>0.96008690835181443</v>
      </c>
      <c r="L52" s="11">
        <f t="shared" si="32"/>
        <v>0.49825874305109824</v>
      </c>
      <c r="M52" s="11">
        <f t="shared" si="33"/>
        <v>0.49825874305109824</v>
      </c>
      <c r="N52" s="11">
        <f t="shared" si="34"/>
        <v>0.47837169617518999</v>
      </c>
      <c r="O52" s="11"/>
      <c r="P52" s="11">
        <f t="shared" si="35"/>
        <v>1</v>
      </c>
      <c r="Q52" s="11">
        <f t="shared" si="35"/>
        <v>1</v>
      </c>
      <c r="R52" s="12">
        <v>43647</v>
      </c>
      <c r="S52" s="11">
        <v>455883.58887035382</v>
      </c>
      <c r="T52" s="11">
        <v>474473.50498708367</v>
      </c>
      <c r="U52" s="11">
        <v>1.3380827596542939</v>
      </c>
      <c r="V52" s="11">
        <f t="shared" si="36"/>
        <v>0.94345778331045493</v>
      </c>
      <c r="W52" s="11">
        <f t="shared" si="47"/>
        <v>-2.527752834007984E-2</v>
      </c>
      <c r="X52" s="11">
        <f t="shared" si="37"/>
        <v>0.50174125694890181</v>
      </c>
      <c r="Y52" s="11">
        <f t="shared" si="38"/>
        <v>-2.3427828919207062E-2</v>
      </c>
      <c r="Z52" s="11">
        <f t="shared" si="39"/>
        <v>3.2419601479870665E-3</v>
      </c>
      <c r="AA52" s="11">
        <f t="shared" si="40"/>
        <v>6.9355607433282951E-2</v>
      </c>
      <c r="AB52" s="11">
        <f t="shared" si="48"/>
        <v>0.94345778331045493</v>
      </c>
      <c r="AC52" s="11">
        <f t="shared" si="41"/>
        <v>0.50174125694890181</v>
      </c>
      <c r="AD52" s="11">
        <f t="shared" si="42"/>
        <v>0.50174125694890181</v>
      </c>
      <c r="AE52" s="11">
        <f t="shared" si="43"/>
        <v>0.47337169407641227</v>
      </c>
      <c r="AF52" s="11"/>
      <c r="AG52" s="11">
        <f t="shared" si="44"/>
        <v>0.95174339025160226</v>
      </c>
      <c r="AH52" s="10">
        <f t="shared" si="45"/>
        <v>1.2060639274606499</v>
      </c>
    </row>
    <row r="53" spans="1:34" x14ac:dyDescent="0.25">
      <c r="A53" s="12">
        <v>43678</v>
      </c>
      <c r="B53" s="13">
        <v>478683.86671775038</v>
      </c>
      <c r="C53" s="13">
        <f t="shared" si="25"/>
        <v>433102.19537059934</v>
      </c>
      <c r="D53">
        <v>1.1052446093193951</v>
      </c>
      <c r="E53" s="11">
        <f t="shared" si="26"/>
        <v>0.95343137870836703</v>
      </c>
      <c r="F53" s="11">
        <f t="shared" si="27"/>
        <v>-2.0710558958547537E-2</v>
      </c>
      <c r="G53" s="11">
        <f t="shared" si="28"/>
        <v>0.49728251976323806</v>
      </c>
      <c r="H53" s="11">
        <f t="shared" si="29"/>
        <v>-1.1402264089305371E-2</v>
      </c>
      <c r="I53" s="11">
        <f t="shared" si="30"/>
        <v>2.808663361485312E-3</v>
      </c>
      <c r="J53" s="11">
        <f t="shared" si="46"/>
        <v>0.65500966784010017</v>
      </c>
      <c r="K53" s="11">
        <f t="shared" si="31"/>
        <v>0.95343137870836703</v>
      </c>
      <c r="L53" s="11">
        <f t="shared" si="32"/>
        <v>0.49728251976323806</v>
      </c>
      <c r="M53" s="11">
        <f t="shared" si="33"/>
        <v>0.49728251976323806</v>
      </c>
      <c r="N53" s="11">
        <f t="shared" si="34"/>
        <v>0.47412475842543483</v>
      </c>
      <c r="O53" s="11"/>
      <c r="P53" s="11">
        <f t="shared" si="35"/>
        <v>1</v>
      </c>
      <c r="Q53" s="11">
        <f t="shared" si="35"/>
        <v>1</v>
      </c>
      <c r="R53" s="12">
        <v>43678</v>
      </c>
      <c r="S53" s="11">
        <v>483915.55653496587</v>
      </c>
      <c r="T53" s="11">
        <v>473223.03624196758</v>
      </c>
      <c r="U53" s="11">
        <v>1.4271021112449025</v>
      </c>
      <c r="V53" s="11">
        <f t="shared" si="36"/>
        <v>0.93762229703874911</v>
      </c>
      <c r="W53" s="11">
        <f t="shared" si="47"/>
        <v>-2.7972073504150038E-2</v>
      </c>
      <c r="X53" s="11">
        <f t="shared" si="37"/>
        <v>0.50271748023676199</v>
      </c>
      <c r="Y53" s="11">
        <f t="shared" si="38"/>
        <v>-2.3427828919207062E-2</v>
      </c>
      <c r="Z53" s="11">
        <f t="shared" si="39"/>
        <v>3.2419601479870665E-3</v>
      </c>
      <c r="AA53" s="11">
        <f t="shared" si="40"/>
        <v>0.17038922105809762</v>
      </c>
      <c r="AB53" s="11">
        <f t="shared" si="48"/>
        <v>0.93762229703874911</v>
      </c>
      <c r="AC53" s="11">
        <f t="shared" si="41"/>
        <v>0.50271748023676199</v>
      </c>
      <c r="AD53" s="11">
        <f t="shared" si="42"/>
        <v>0.50271748023676199</v>
      </c>
      <c r="AE53" s="11">
        <f t="shared" si="43"/>
        <v>0.47135911858112473</v>
      </c>
      <c r="AF53" s="11"/>
      <c r="AG53" s="11">
        <f t="shared" si="44"/>
        <v>0.94548387700655956</v>
      </c>
      <c r="AH53" s="10">
        <f t="shared" si="45"/>
        <v>1.2756049646019321</v>
      </c>
    </row>
    <row r="54" spans="1:34" x14ac:dyDescent="0.25">
      <c r="A54" s="12">
        <v>43709</v>
      </c>
      <c r="B54" s="13">
        <v>455471.71138880943</v>
      </c>
      <c r="C54" s="13">
        <f t="shared" si="25"/>
        <v>404502.79707327049</v>
      </c>
      <c r="D54">
        <v>1.1260038612447631</v>
      </c>
      <c r="E54" s="11">
        <f t="shared" si="26"/>
        <v>0.98156378264776167</v>
      </c>
      <c r="F54" s="11">
        <f t="shared" si="27"/>
        <v>-8.0814744114554166E-3</v>
      </c>
      <c r="G54" s="11">
        <f t="shared" si="28"/>
        <v>0.52525867356050193</v>
      </c>
      <c r="H54" s="11">
        <f t="shared" si="29"/>
        <v>-1.1402264089305371E-2</v>
      </c>
      <c r="I54" s="11">
        <f t="shared" si="30"/>
        <v>2.808663361485312E-3</v>
      </c>
      <c r="J54" s="11">
        <f t="shared" si="46"/>
        <v>0</v>
      </c>
      <c r="K54" s="11">
        <f t="shared" si="31"/>
        <v>0.98156378264776167</v>
      </c>
      <c r="L54" s="11">
        <f t="shared" si="32"/>
        <v>0.52525867356050193</v>
      </c>
      <c r="M54" s="11">
        <f t="shared" si="33"/>
        <v>0.52525867356050193</v>
      </c>
      <c r="N54" s="11">
        <f t="shared" si="34"/>
        <v>0.51557489048859217</v>
      </c>
      <c r="O54" s="11"/>
      <c r="P54" s="11">
        <f t="shared" si="35"/>
        <v>1</v>
      </c>
      <c r="Q54" s="11">
        <f t="shared" si="35"/>
        <v>1</v>
      </c>
      <c r="R54" s="12">
        <v>43709</v>
      </c>
      <c r="S54" s="11">
        <v>411666.2043001657</v>
      </c>
      <c r="T54" s="11">
        <v>411426.7983581766</v>
      </c>
      <c r="U54" s="11">
        <v>1.3607058868751281</v>
      </c>
      <c r="V54" s="11">
        <f t="shared" si="36"/>
        <v>1.0487954267047774</v>
      </c>
      <c r="W54" s="11">
        <f t="shared" si="47"/>
        <v>2.0690784935641891E-2</v>
      </c>
      <c r="X54" s="11">
        <f t="shared" si="37"/>
        <v>0.47474132643949807</v>
      </c>
      <c r="Y54" s="11">
        <f t="shared" si="38"/>
        <v>-2.3427828919207062E-2</v>
      </c>
      <c r="Z54" s="11">
        <f t="shared" si="39"/>
        <v>3.2419601479870665E-3</v>
      </c>
      <c r="AA54" s="11">
        <f t="shared" si="40"/>
        <v>0.65425432288544827</v>
      </c>
      <c r="AB54" s="11">
        <f t="shared" si="48"/>
        <v>1.0487954267047774</v>
      </c>
      <c r="AC54" s="11">
        <f t="shared" si="41"/>
        <v>0.47474132643949807</v>
      </c>
      <c r="AD54" s="11">
        <f t="shared" si="42"/>
        <v>0.47474132643949807</v>
      </c>
      <c r="AE54" s="11">
        <f t="shared" si="43"/>
        <v>0.4979065320375054</v>
      </c>
      <c r="AF54" s="11"/>
      <c r="AG54" s="11">
        <f t="shared" si="44"/>
        <v>1.0134814225260975</v>
      </c>
      <c r="AH54" s="10">
        <f t="shared" si="45"/>
        <v>1.2586367507580878</v>
      </c>
    </row>
    <row r="55" spans="1:34" x14ac:dyDescent="0.25">
      <c r="A55" s="12">
        <v>43739</v>
      </c>
      <c r="B55" s="13">
        <v>483154.92573500006</v>
      </c>
      <c r="C55" s="13">
        <f t="shared" si="25"/>
        <v>418589.51349118922</v>
      </c>
      <c r="D55">
        <v>1.1542451737629826</v>
      </c>
      <c r="E55" s="11">
        <f t="shared" si="26"/>
        <v>0.97553265704707315</v>
      </c>
      <c r="F55" s="11">
        <f t="shared" si="27"/>
        <v>-1.0758187532462266E-2</v>
      </c>
      <c r="G55" s="11">
        <f t="shared" si="28"/>
        <v>0.50542123328968247</v>
      </c>
      <c r="H55" s="11">
        <f t="shared" si="29"/>
        <v>-1.1402264089305371E-2</v>
      </c>
      <c r="I55" s="11">
        <f t="shared" si="30"/>
        <v>2.808663361485312E-3</v>
      </c>
      <c r="J55" s="11">
        <f t="shared" si="46"/>
        <v>0</v>
      </c>
      <c r="K55" s="11">
        <f t="shared" si="31"/>
        <v>0.97553265704707315</v>
      </c>
      <c r="L55" s="11">
        <f t="shared" si="32"/>
        <v>0.50542123328968247</v>
      </c>
      <c r="M55" s="11">
        <f t="shared" si="33"/>
        <v>0.50542123328968247</v>
      </c>
      <c r="N55" s="11">
        <f t="shared" si="34"/>
        <v>0.49305491863909257</v>
      </c>
      <c r="O55" s="11"/>
      <c r="P55" s="11">
        <f t="shared" si="35"/>
        <v>1</v>
      </c>
      <c r="Q55" s="11">
        <f t="shared" si="35"/>
        <v>1</v>
      </c>
      <c r="R55" s="12">
        <v>43739</v>
      </c>
      <c r="S55" s="11">
        <v>472790.12348710001</v>
      </c>
      <c r="T55" s="11">
        <v>460050.52268594329</v>
      </c>
      <c r="U55" s="11">
        <v>1.3961421917749197</v>
      </c>
      <c r="V55" s="11">
        <f t="shared" si="36"/>
        <v>0.97461841271715932</v>
      </c>
      <c r="W55" s="11">
        <f t="shared" si="47"/>
        <v>-1.1165388085113692E-2</v>
      </c>
      <c r="X55" s="11">
        <f t="shared" si="37"/>
        <v>0.49457876671031747</v>
      </c>
      <c r="Y55" s="11">
        <f t="shared" si="38"/>
        <v>-2.3427828919207062E-2</v>
      </c>
      <c r="Z55" s="11">
        <f t="shared" si="39"/>
        <v>3.2419601479870665E-3</v>
      </c>
      <c r="AA55" s="11">
        <f t="shared" si="40"/>
        <v>0</v>
      </c>
      <c r="AB55" s="11">
        <f t="shared" si="48"/>
        <v>0.97461841271715932</v>
      </c>
      <c r="AC55" s="11">
        <f t="shared" si="41"/>
        <v>0.49457876671031747</v>
      </c>
      <c r="AD55" s="11">
        <f t="shared" si="42"/>
        <v>0.49457876671031747</v>
      </c>
      <c r="AE55" s="11">
        <f t="shared" si="43"/>
        <v>0.48202557257481987</v>
      </c>
      <c r="AF55" s="11"/>
      <c r="AG55" s="11">
        <f t="shared" si="44"/>
        <v>0.97508049121391238</v>
      </c>
      <c r="AH55" s="10">
        <f t="shared" si="45"/>
        <v>1.2908029256037787</v>
      </c>
    </row>
    <row r="57" spans="1:34" x14ac:dyDescent="0.25">
      <c r="B57" t="s">
        <v>44</v>
      </c>
    </row>
    <row r="58" spans="1:34" x14ac:dyDescent="0.25">
      <c r="B58" t="s">
        <v>9</v>
      </c>
      <c r="C58" t="s">
        <v>37</v>
      </c>
    </row>
    <row r="59" spans="1:34" x14ac:dyDescent="0.25">
      <c r="A59" t="s">
        <v>8</v>
      </c>
    </row>
    <row r="60" spans="1:34" x14ac:dyDescent="0.25">
      <c r="A60" s="1">
        <v>43101</v>
      </c>
      <c r="B60" s="2">
        <f>B34+S34</f>
        <v>346675.42143680935</v>
      </c>
      <c r="C60">
        <f>(AH7*AH34)^0.5</f>
        <v>1</v>
      </c>
    </row>
    <row r="61" spans="1:34" x14ac:dyDescent="0.25">
      <c r="A61" s="1">
        <v>43132</v>
      </c>
      <c r="B61" s="2">
        <f t="shared" ref="B61:B81" si="49">B35+S35</f>
        <v>373470.64034801011</v>
      </c>
      <c r="C61">
        <f t="shared" ref="C61:C81" si="50">(AH8*AH35)^0.5</f>
        <v>1</v>
      </c>
    </row>
    <row r="62" spans="1:34" x14ac:dyDescent="0.25">
      <c r="A62" s="1">
        <v>43160</v>
      </c>
      <c r="B62" s="2">
        <f t="shared" si="49"/>
        <v>402758.63108336198</v>
      </c>
      <c r="C62">
        <f t="shared" si="50"/>
        <v>1.005006767635138</v>
      </c>
    </row>
    <row r="63" spans="1:34" x14ac:dyDescent="0.25">
      <c r="A63" s="1">
        <v>43191</v>
      </c>
      <c r="B63" s="2">
        <f t="shared" si="49"/>
        <v>418492.28374441899</v>
      </c>
      <c r="C63">
        <f t="shared" si="50"/>
        <v>0.98921459491978425</v>
      </c>
    </row>
    <row r="64" spans="1:34" x14ac:dyDescent="0.25">
      <c r="A64" s="1">
        <v>43221</v>
      </c>
      <c r="B64" s="2">
        <f t="shared" si="49"/>
        <v>396683.70262323599</v>
      </c>
      <c r="C64">
        <f t="shared" si="50"/>
        <v>0.96939428769394909</v>
      </c>
    </row>
    <row r="65" spans="1:3" x14ac:dyDescent="0.25">
      <c r="A65" s="1">
        <v>43252</v>
      </c>
      <c r="B65" s="2">
        <f t="shared" si="49"/>
        <v>437683.79255166114</v>
      </c>
      <c r="C65">
        <f t="shared" si="50"/>
        <v>0.99238336952114103</v>
      </c>
    </row>
    <row r="66" spans="1:3" x14ac:dyDescent="0.25">
      <c r="A66" s="1">
        <v>43282</v>
      </c>
      <c r="B66" s="2">
        <f t="shared" si="49"/>
        <v>456654.16884736472</v>
      </c>
      <c r="C66">
        <f t="shared" si="50"/>
        <v>1.0016660604361076</v>
      </c>
    </row>
    <row r="67" spans="1:3" x14ac:dyDescent="0.25">
      <c r="A67" s="1">
        <v>43313</v>
      </c>
      <c r="B67" s="2">
        <f t="shared" si="49"/>
        <v>480898.26222044788</v>
      </c>
      <c r="C67">
        <f t="shared" si="50"/>
        <v>1.0315597215421233</v>
      </c>
    </row>
    <row r="68" spans="1:3" x14ac:dyDescent="0.25">
      <c r="A68" s="1">
        <v>43344</v>
      </c>
      <c r="B68" s="2">
        <f t="shared" si="49"/>
        <v>542625.93436327809</v>
      </c>
      <c r="C68">
        <f t="shared" si="50"/>
        <v>1.1049904520743732</v>
      </c>
    </row>
    <row r="69" spans="1:3" x14ac:dyDescent="0.25">
      <c r="A69" s="1">
        <v>43374</v>
      </c>
      <c r="B69" s="2">
        <f t="shared" si="49"/>
        <v>554563.1115689982</v>
      </c>
      <c r="C69">
        <f t="shared" si="50"/>
        <v>1.0818119821953558</v>
      </c>
    </row>
    <row r="70" spans="1:3" x14ac:dyDescent="0.25">
      <c r="A70" s="1">
        <v>43405</v>
      </c>
      <c r="B70" s="2">
        <f t="shared" si="49"/>
        <v>560011.52696377761</v>
      </c>
      <c r="C70">
        <f t="shared" si="50"/>
        <v>1.0363287625713906</v>
      </c>
    </row>
    <row r="71" spans="1:3" x14ac:dyDescent="0.25">
      <c r="A71" s="1">
        <v>43435</v>
      </c>
      <c r="B71" s="2">
        <f t="shared" si="49"/>
        <v>600650.15008190798</v>
      </c>
      <c r="C71">
        <f t="shared" si="50"/>
        <v>1.0800657512590508</v>
      </c>
    </row>
    <row r="72" spans="1:3" x14ac:dyDescent="0.25">
      <c r="A72" s="1">
        <v>43466</v>
      </c>
      <c r="B72" s="2">
        <f t="shared" si="49"/>
        <v>647554.2482867355</v>
      </c>
      <c r="C72">
        <f t="shared" si="50"/>
        <v>1.108964615181141</v>
      </c>
    </row>
    <row r="73" spans="1:3" x14ac:dyDescent="0.25">
      <c r="A73" s="1">
        <v>43497</v>
      </c>
      <c r="B73" s="2">
        <f t="shared" si="49"/>
        <v>675336.04133394733</v>
      </c>
      <c r="C73">
        <f t="shared" si="50"/>
        <v>1.0866326822895622</v>
      </c>
    </row>
    <row r="74" spans="1:3" x14ac:dyDescent="0.25">
      <c r="A74" s="1">
        <v>43525</v>
      </c>
      <c r="B74" s="2">
        <f t="shared" si="49"/>
        <v>679146.95123083191</v>
      </c>
      <c r="C74">
        <f t="shared" si="50"/>
        <v>1.074328706539025</v>
      </c>
    </row>
    <row r="75" spans="1:3" x14ac:dyDescent="0.25">
      <c r="A75" s="1">
        <v>43556</v>
      </c>
      <c r="B75" s="2">
        <f t="shared" si="49"/>
        <v>728892.46154632734</v>
      </c>
      <c r="C75">
        <f t="shared" si="50"/>
        <v>1.1119890290804735</v>
      </c>
    </row>
    <row r="76" spans="1:3" x14ac:dyDescent="0.25">
      <c r="A76" s="1">
        <v>43586</v>
      </c>
      <c r="B76" s="2">
        <f t="shared" si="49"/>
        <v>781678.99626969686</v>
      </c>
      <c r="C76">
        <f t="shared" si="50"/>
        <v>1.1189648057886077</v>
      </c>
    </row>
    <row r="77" spans="1:3" x14ac:dyDescent="0.25">
      <c r="A77" s="1">
        <v>43617</v>
      </c>
      <c r="B77" s="2">
        <f t="shared" si="49"/>
        <v>832828.51174610679</v>
      </c>
      <c r="C77">
        <f t="shared" si="50"/>
        <v>1.1460331699890787</v>
      </c>
    </row>
    <row r="78" spans="1:3" x14ac:dyDescent="0.25">
      <c r="A78" s="1">
        <v>43647</v>
      </c>
      <c r="B78" s="2">
        <f t="shared" si="49"/>
        <v>908602.95532121602</v>
      </c>
      <c r="C78">
        <f t="shared" si="50"/>
        <v>1.2041747430902989</v>
      </c>
    </row>
    <row r="79" spans="1:3" x14ac:dyDescent="0.25">
      <c r="A79" s="1">
        <v>43678</v>
      </c>
      <c r="B79" s="2">
        <f t="shared" si="49"/>
        <v>962599.42325271619</v>
      </c>
      <c r="C79">
        <f t="shared" si="50"/>
        <v>1.2736409630100918</v>
      </c>
    </row>
    <row r="80" spans="1:3" x14ac:dyDescent="0.25">
      <c r="A80" s="1">
        <v>43709</v>
      </c>
      <c r="B80" s="2">
        <f t="shared" si="49"/>
        <v>867137.91568897513</v>
      </c>
      <c r="C80">
        <f t="shared" si="50"/>
        <v>1.256223246526377</v>
      </c>
    </row>
    <row r="81" spans="1:3" x14ac:dyDescent="0.25">
      <c r="A81" s="1">
        <v>43739</v>
      </c>
      <c r="B81" s="2">
        <f t="shared" si="49"/>
        <v>955945.04922210006</v>
      </c>
      <c r="C81">
        <f t="shared" si="50"/>
        <v>1.2883159010699625</v>
      </c>
    </row>
    <row r="85" spans="1:3" x14ac:dyDescent="0.25">
      <c r="C85" s="2"/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7"/>
  <sheetViews>
    <sheetView zoomScale="70" zoomScaleNormal="70" workbookViewId="0">
      <selection activeCell="C7" sqref="C7"/>
    </sheetView>
  </sheetViews>
  <sheetFormatPr defaultRowHeight="15" x14ac:dyDescent="0.25"/>
  <cols>
    <col min="2" max="3" width="14.7109375" bestFit="1" customWidth="1"/>
    <col min="4" max="4" width="10.140625" customWidth="1"/>
    <col min="12" max="12" width="12" bestFit="1" customWidth="1"/>
    <col min="16" max="16" width="12" bestFit="1" customWidth="1"/>
    <col min="17" max="17" width="15.5703125" bestFit="1" customWidth="1"/>
    <col min="19" max="19" width="12" bestFit="1" customWidth="1"/>
    <col min="29" max="29" width="12" bestFit="1" customWidth="1"/>
    <col min="30" max="30" width="12.7109375" bestFit="1" customWidth="1"/>
  </cols>
  <sheetData>
    <row r="1" spans="1:34" s="4" customFormat="1" x14ac:dyDescent="0.25">
      <c r="B1" s="4" t="s">
        <v>12</v>
      </c>
      <c r="R1" s="4" t="s">
        <v>1</v>
      </c>
    </row>
    <row r="2" spans="1:34" s="3" customFormat="1" x14ac:dyDescent="0.25"/>
    <row r="3" spans="1:34" s="3" customFormat="1" x14ac:dyDescent="0.25"/>
    <row r="4" spans="1:34" s="3" customFormat="1" x14ac:dyDescent="0.25">
      <c r="B4" s="3" t="s">
        <v>33</v>
      </c>
    </row>
    <row r="5" spans="1:34" x14ac:dyDescent="0.25">
      <c r="Q5" s="5" t="s">
        <v>29</v>
      </c>
    </row>
    <row r="6" spans="1:34" x14ac:dyDescent="0.25">
      <c r="A6" t="s">
        <v>8</v>
      </c>
      <c r="B6" t="s">
        <v>9</v>
      </c>
      <c r="C6" t="s">
        <v>10</v>
      </c>
      <c r="D6" t="s">
        <v>11</v>
      </c>
      <c r="E6" t="s">
        <v>18</v>
      </c>
      <c r="F6" t="s">
        <v>22</v>
      </c>
      <c r="G6" t="s">
        <v>19</v>
      </c>
      <c r="H6" t="s">
        <v>20</v>
      </c>
      <c r="I6" t="s">
        <v>21</v>
      </c>
      <c r="J6" t="s">
        <v>23</v>
      </c>
      <c r="K6" t="s">
        <v>24</v>
      </c>
      <c r="L6" t="s">
        <v>27</v>
      </c>
      <c r="M6" t="s">
        <v>25</v>
      </c>
      <c r="N6" t="s">
        <v>30</v>
      </c>
      <c r="P6" t="s">
        <v>26</v>
      </c>
      <c r="Q6" t="s">
        <v>28</v>
      </c>
      <c r="R6" t="s">
        <v>8</v>
      </c>
      <c r="S6" t="s">
        <v>9</v>
      </c>
      <c r="T6" t="s">
        <v>10</v>
      </c>
      <c r="U6" t="s">
        <v>11</v>
      </c>
      <c r="V6" t="s">
        <v>18</v>
      </c>
      <c r="W6" t="s">
        <v>22</v>
      </c>
      <c r="X6" t="s">
        <v>19</v>
      </c>
      <c r="Y6" t="s">
        <v>20</v>
      </c>
      <c r="Z6" t="s">
        <v>21</v>
      </c>
      <c r="AA6" t="s">
        <v>23</v>
      </c>
      <c r="AB6" t="s">
        <v>24</v>
      </c>
      <c r="AC6" t="s">
        <v>27</v>
      </c>
      <c r="AD6" t="s">
        <v>25</v>
      </c>
      <c r="AE6" t="s">
        <v>30</v>
      </c>
      <c r="AG6" t="s">
        <v>31</v>
      </c>
      <c r="AH6" s="9" t="s">
        <v>32</v>
      </c>
    </row>
    <row r="7" spans="1:34" x14ac:dyDescent="0.25">
      <c r="A7" s="1">
        <v>43101</v>
      </c>
      <c r="B7" s="2">
        <v>206846.2984827022</v>
      </c>
      <c r="C7" s="2">
        <f>B7/D7</f>
        <v>206846.2984827022</v>
      </c>
      <c r="D7">
        <v>1</v>
      </c>
      <c r="H7">
        <f>QUARTILE($F$8:$F$28,1)</f>
        <v>-1.2997033899894336E-2</v>
      </c>
      <c r="I7">
        <f>QUARTILE($F$8:$F$28,3)</f>
        <v>1.274319334226251E-2</v>
      </c>
      <c r="R7" s="1">
        <v>43101</v>
      </c>
      <c r="S7">
        <v>346675.42143680935</v>
      </c>
      <c r="T7">
        <f>S7/U7</f>
        <v>346675.42143680935</v>
      </c>
      <c r="U7">
        <v>1</v>
      </c>
      <c r="Y7">
        <f>QUARTILE($W$8:$W$28,1)</f>
        <v>-5.9801926534912234E-3</v>
      </c>
      <c r="Z7">
        <f>QUARTILE($W$8:$W$28,3)</f>
        <v>1.277141748559645E-2</v>
      </c>
      <c r="AH7" s="9">
        <v>1</v>
      </c>
    </row>
    <row r="8" spans="1:34" x14ac:dyDescent="0.25">
      <c r="A8" s="1">
        <v>43132</v>
      </c>
      <c r="B8" s="2">
        <v>209367.55515752319</v>
      </c>
      <c r="C8" s="2">
        <f t="shared" ref="C8:C28" si="0">B8/D8</f>
        <v>230623.73822621896</v>
      </c>
      <c r="D8">
        <v>0.90783176427464907</v>
      </c>
      <c r="E8">
        <f>D8/D7</f>
        <v>0.90783176427464907</v>
      </c>
      <c r="F8">
        <f>LOG(E8)</f>
        <v>-4.1994625726392489E-2</v>
      </c>
      <c r="G8">
        <f>B7/(B7+S7)</f>
        <v>0.37369138561135418</v>
      </c>
      <c r="H8">
        <f t="shared" ref="H8:H28" si="1">QUARTILE($F$8:$F$28,1)</f>
        <v>-1.2997033899894336E-2</v>
      </c>
      <c r="I8">
        <f t="shared" ref="I8:I28" si="2">QUARTILE($F$8:$F$28,3)</f>
        <v>1.274319334226251E-2</v>
      </c>
      <c r="J8">
        <f>IF(F8&lt;H8, (H8-F8)/(I8-H8), IF(F8&gt;I8, (F8-I8)/(I8-H8), 0))</f>
        <v>1.1265476234415854</v>
      </c>
      <c r="K8">
        <f>IF(J8&gt;1.5,1,E8)</f>
        <v>0.90783176427464907</v>
      </c>
      <c r="L8">
        <f>IF(J8&gt;1.5,0,G8)</f>
        <v>0.37369138561135418</v>
      </c>
      <c r="M8">
        <f>L8/P8</f>
        <v>0.37369138561135423</v>
      </c>
      <c r="N8">
        <f>M8*K8</f>
        <v>0.33924890989379392</v>
      </c>
      <c r="P8">
        <f>L8+AC8</f>
        <v>0.99999999999999989</v>
      </c>
      <c r="Q8">
        <f>M8+AD8</f>
        <v>1</v>
      </c>
      <c r="R8" s="1">
        <v>43132</v>
      </c>
      <c r="S8">
        <v>373470.64034801011</v>
      </c>
      <c r="T8">
        <f t="shared" ref="T8:T28" si="3">S8/U8</f>
        <v>373470.64034801011</v>
      </c>
      <c r="U8">
        <v>1</v>
      </c>
      <c r="V8">
        <f>U8/U7</f>
        <v>1</v>
      </c>
      <c r="W8">
        <f>LOG(V8)</f>
        <v>0</v>
      </c>
      <c r="X8">
        <f>S7/(B7+S7)</f>
        <v>0.62630861438864571</v>
      </c>
      <c r="Y8">
        <f t="shared" ref="Y8:Y28" si="4">QUARTILE($W$8:$W$28,1)</f>
        <v>-5.9801926534912234E-3</v>
      </c>
      <c r="Z8">
        <f t="shared" ref="Z8:Z28" si="5">QUARTILE($W$8:$W$28,3)</f>
        <v>1.277141748559645E-2</v>
      </c>
      <c r="AA8">
        <f>IF(W8&lt;Y8, (Y8-W8)/(Z8-Y8), IF(W8&gt;Z8, (W8-Z8)/(Z8-Y8), 0))</f>
        <v>0</v>
      </c>
      <c r="AB8">
        <f>IF(AA8&gt;1.5,1,V8)</f>
        <v>1</v>
      </c>
      <c r="AC8">
        <f>IF(AA8&gt;1.5,0,X8)</f>
        <v>0.62630861438864571</v>
      </c>
      <c r="AD8">
        <f>AC8/P8</f>
        <v>0.62630861438864582</v>
      </c>
      <c r="AE8">
        <f>AD8*AB8</f>
        <v>0.62630861438864582</v>
      </c>
      <c r="AG8">
        <f>AE8+N8</f>
        <v>0.96555752428243968</v>
      </c>
      <c r="AH8" s="9">
        <f>AH7*AG8</f>
        <v>0.96555752428243968</v>
      </c>
    </row>
    <row r="9" spans="1:34" x14ac:dyDescent="0.25">
      <c r="A9" s="1">
        <v>43160</v>
      </c>
      <c r="B9" s="2">
        <v>222070.62316841155</v>
      </c>
      <c r="C9" s="2">
        <f t="shared" si="0"/>
        <v>234897.84161896148</v>
      </c>
      <c r="D9">
        <v>0.94539235285372458</v>
      </c>
      <c r="E9">
        <f t="shared" ref="E9:E28" si="6">D9/D8</f>
        <v>1.0413739528150199</v>
      </c>
      <c r="F9">
        <f t="shared" ref="F9:F28" si="7">LOG(E9)</f>
        <v>1.7606710760283906E-2</v>
      </c>
      <c r="G9">
        <f t="shared" ref="G9:G28" si="8">B8/(B8+S8)</f>
        <v>0.35922071815476186</v>
      </c>
      <c r="H9">
        <f t="shared" si="1"/>
        <v>-1.2997033899894336E-2</v>
      </c>
      <c r="I9">
        <f t="shared" si="2"/>
        <v>1.274319334226251E-2</v>
      </c>
      <c r="J9">
        <f t="shared" ref="J9:J28" si="9">IF(F9&lt;H9, (H9-F9)/(I9-H9), IF(F9&gt;I9, (F9-I9)/(I9-H9), 0))</f>
        <v>0.18894617255188881</v>
      </c>
      <c r="K9">
        <f t="shared" ref="K9:K28" si="10">IF(J9&gt;1.5,1,E9)</f>
        <v>1.0413739528150199</v>
      </c>
      <c r="L9">
        <f t="shared" ref="L9:L28" si="11">IF(J9&gt;1.5,0,G9)</f>
        <v>0.35922071815476186</v>
      </c>
      <c r="M9">
        <f t="shared" ref="M9:M28" si="12">L9/P9</f>
        <v>0.35922071815476192</v>
      </c>
      <c r="N9">
        <f t="shared" ref="N9:N28" si="13">M9*K9</f>
        <v>0.37408309919787458</v>
      </c>
      <c r="P9">
        <f t="shared" ref="P9:Q28" si="14">L9+AC9</f>
        <v>0.99999999999999989</v>
      </c>
      <c r="Q9">
        <f t="shared" si="14"/>
        <v>1</v>
      </c>
      <c r="R9" s="1">
        <v>43160</v>
      </c>
      <c r="S9">
        <v>402758.63108336198</v>
      </c>
      <c r="T9">
        <f t="shared" si="3"/>
        <v>400752.15814823372</v>
      </c>
      <c r="U9">
        <v>1.005006767635138</v>
      </c>
      <c r="V9">
        <f t="shared" ref="V9:V28" si="15">U9/U8</f>
        <v>1.005006767635138</v>
      </c>
      <c r="W9">
        <f t="shared" ref="W9:W28" si="16">LOG(V9)</f>
        <v>2.1689862706369715E-3</v>
      </c>
      <c r="X9">
        <f t="shared" ref="X9:X28" si="17">S8/(B8+S8)</f>
        <v>0.64077928184523802</v>
      </c>
      <c r="Y9">
        <f t="shared" si="4"/>
        <v>-5.9801926534912234E-3</v>
      </c>
      <c r="Z9">
        <f t="shared" si="5"/>
        <v>1.277141748559645E-2</v>
      </c>
      <c r="AA9">
        <f t="shared" ref="AA9:AA28" si="18">IF(W9&lt;Y9, (Y9-W9)/(Z9-Y9), IF(W9&gt;Z9, (W9-Z9)/(Z9-Y9), 0))</f>
        <v>0</v>
      </c>
      <c r="AB9">
        <f>IF(AA9&gt;1.5,1,V9)</f>
        <v>1.005006767635138</v>
      </c>
      <c r="AC9">
        <f t="shared" ref="AC9:AC28" si="19">IF(AA9&gt;1.5,0,X9)</f>
        <v>0.64077928184523802</v>
      </c>
      <c r="AD9">
        <f t="shared" ref="AD9:AD28" si="20">AC9/P9</f>
        <v>0.64077928184523814</v>
      </c>
      <c r="AE9">
        <f t="shared" ref="AE9:AE28" si="21">AD9*AB9</f>
        <v>0.64398751481484784</v>
      </c>
      <c r="AG9">
        <f t="shared" ref="AG9:AG28" si="22">AE9+N9</f>
        <v>1.0180706140127225</v>
      </c>
      <c r="AH9" s="9">
        <f t="shared" ref="AH9:AH28" si="23">AH8*AG9</f>
        <v>0.98300574161082754</v>
      </c>
    </row>
    <row r="10" spans="1:34" x14ac:dyDescent="0.25">
      <c r="A10" s="1">
        <v>43191</v>
      </c>
      <c r="B10" s="2">
        <v>221689.53538003686</v>
      </c>
      <c r="C10" s="2">
        <f t="shared" si="0"/>
        <v>248888.99895817379</v>
      </c>
      <c r="D10">
        <v>0.8907164893105306</v>
      </c>
      <c r="E10">
        <f t="shared" si="6"/>
        <v>0.94216595535372005</v>
      </c>
      <c r="F10">
        <f t="shared" si="7"/>
        <v>-2.5872592805432845E-2</v>
      </c>
      <c r="G10">
        <f t="shared" si="8"/>
        <v>0.35541009268898399</v>
      </c>
      <c r="H10">
        <f t="shared" si="1"/>
        <v>-1.2997033899894336E-2</v>
      </c>
      <c r="I10">
        <f t="shared" si="2"/>
        <v>1.274319334226251E-2</v>
      </c>
      <c r="J10">
        <f t="shared" si="9"/>
        <v>0.5002115476452037</v>
      </c>
      <c r="K10">
        <f t="shared" si="10"/>
        <v>0.94216595535372005</v>
      </c>
      <c r="L10">
        <f t="shared" si="11"/>
        <v>0.35541009268898399</v>
      </c>
      <c r="M10">
        <f t="shared" si="12"/>
        <v>0.35541009268898399</v>
      </c>
      <c r="N10">
        <f t="shared" si="13"/>
        <v>0.33485528952067078</v>
      </c>
      <c r="P10">
        <f t="shared" si="14"/>
        <v>1</v>
      </c>
      <c r="Q10">
        <f t="shared" si="14"/>
        <v>1</v>
      </c>
      <c r="R10" s="1">
        <v>43191</v>
      </c>
      <c r="S10">
        <v>418492.28374441899</v>
      </c>
      <c r="T10">
        <f t="shared" si="3"/>
        <v>423055.10441680724</v>
      </c>
      <c r="U10">
        <v>0.98921459491978425</v>
      </c>
      <c r="V10">
        <f t="shared" si="15"/>
        <v>0.98428650112226213</v>
      </c>
      <c r="W10">
        <f t="shared" si="16"/>
        <v>-6.8784709324016813E-3</v>
      </c>
      <c r="X10">
        <f t="shared" si="17"/>
        <v>0.64458990731101606</v>
      </c>
      <c r="Y10">
        <f t="shared" si="4"/>
        <v>-5.9801926534912234E-3</v>
      </c>
      <c r="Z10">
        <f t="shared" si="5"/>
        <v>1.277141748559645E-2</v>
      </c>
      <c r="AA10">
        <f t="shared" si="18"/>
        <v>4.7904061157820234E-2</v>
      </c>
      <c r="AB10">
        <f t="shared" ref="AB10:AB28" si="24">IF(AA10&gt;1.5,1,V10)</f>
        <v>0.98428650112226213</v>
      </c>
      <c r="AC10">
        <f t="shared" si="19"/>
        <v>0.64458990731101606</v>
      </c>
      <c r="AD10">
        <f t="shared" si="20"/>
        <v>0.64458990731101606</v>
      </c>
      <c r="AE10">
        <f t="shared" si="21"/>
        <v>0.6344611445258832</v>
      </c>
      <c r="AG10">
        <f t="shared" si="22"/>
        <v>0.96931643404655399</v>
      </c>
      <c r="AH10" s="9">
        <f t="shared" si="23"/>
        <v>0.95284362010549561</v>
      </c>
    </row>
    <row r="11" spans="1:34" x14ac:dyDescent="0.25">
      <c r="A11" s="1">
        <v>43221</v>
      </c>
      <c r="B11" s="2">
        <v>233974.79377028649</v>
      </c>
      <c r="C11" s="2">
        <f t="shared" si="0"/>
        <v>255464.10609788925</v>
      </c>
      <c r="D11">
        <v>0.91588128502339017</v>
      </c>
      <c r="E11">
        <f t="shared" si="6"/>
        <v>1.0282523070077423</v>
      </c>
      <c r="F11">
        <f t="shared" si="7"/>
        <v>1.2099692574218508E-2</v>
      </c>
      <c r="G11">
        <f t="shared" si="8"/>
        <v>0.34629152024846688</v>
      </c>
      <c r="H11">
        <f t="shared" si="1"/>
        <v>-1.2997033899894336E-2</v>
      </c>
      <c r="I11">
        <f t="shared" si="2"/>
        <v>1.274319334226251E-2</v>
      </c>
      <c r="J11">
        <f t="shared" si="9"/>
        <v>0</v>
      </c>
      <c r="K11">
        <f t="shared" si="10"/>
        <v>1.0282523070077423</v>
      </c>
      <c r="L11">
        <f t="shared" si="11"/>
        <v>0.34629152024846688</v>
      </c>
      <c r="M11">
        <f t="shared" si="12"/>
        <v>0.34629152024846688</v>
      </c>
      <c r="N11">
        <f t="shared" si="13"/>
        <v>0.35607505459270439</v>
      </c>
      <c r="P11">
        <f t="shared" si="14"/>
        <v>1</v>
      </c>
      <c r="Q11">
        <f t="shared" si="14"/>
        <v>1</v>
      </c>
      <c r="R11" s="1">
        <v>43221</v>
      </c>
      <c r="S11">
        <v>396683.70262323599</v>
      </c>
      <c r="T11">
        <f t="shared" si="3"/>
        <v>409207.79878628132</v>
      </c>
      <c r="U11">
        <v>0.96939428769394909</v>
      </c>
      <c r="V11">
        <f t="shared" si="15"/>
        <v>0.97996359199750549</v>
      </c>
      <c r="W11">
        <f t="shared" si="16"/>
        <v>-8.7900590914846664E-3</v>
      </c>
      <c r="X11">
        <f t="shared" si="17"/>
        <v>0.65370847975153323</v>
      </c>
      <c r="Y11">
        <f t="shared" si="4"/>
        <v>-5.9801926534912234E-3</v>
      </c>
      <c r="Z11">
        <f t="shared" si="5"/>
        <v>1.277141748559645E-2</v>
      </c>
      <c r="AA11">
        <f t="shared" si="18"/>
        <v>0.14984667541355742</v>
      </c>
      <c r="AB11">
        <f t="shared" si="24"/>
        <v>0.97996359199750549</v>
      </c>
      <c r="AC11">
        <f t="shared" si="19"/>
        <v>0.65370847975153323</v>
      </c>
      <c r="AD11">
        <f t="shared" si="20"/>
        <v>0.65370847975153323</v>
      </c>
      <c r="AE11">
        <f t="shared" si="21"/>
        <v>0.64061050993654112</v>
      </c>
      <c r="AG11">
        <f t="shared" si="22"/>
        <v>0.9966855645292455</v>
      </c>
      <c r="AH11" s="9">
        <f t="shared" si="23"/>
        <v>0.94968548141293585</v>
      </c>
    </row>
    <row r="12" spans="1:34" x14ac:dyDescent="0.25">
      <c r="A12" s="1">
        <v>43252</v>
      </c>
      <c r="B12" s="2">
        <v>255027.98362435075</v>
      </c>
      <c r="C12" s="2">
        <f t="shared" si="0"/>
        <v>275039.18485907774</v>
      </c>
      <c r="D12">
        <v>0.92724236277467098</v>
      </c>
      <c r="E12">
        <f t="shared" si="6"/>
        <v>1.0124045309551124</v>
      </c>
      <c r="F12">
        <f t="shared" si="7"/>
        <v>5.3540801491954353E-3</v>
      </c>
      <c r="G12">
        <f t="shared" si="8"/>
        <v>0.37100077951584332</v>
      </c>
      <c r="H12">
        <f t="shared" si="1"/>
        <v>-1.2997033899894336E-2</v>
      </c>
      <c r="I12">
        <f t="shared" si="2"/>
        <v>1.274319334226251E-2</v>
      </c>
      <c r="J12">
        <f t="shared" si="9"/>
        <v>0</v>
      </c>
      <c r="K12">
        <f t="shared" si="10"/>
        <v>1.0124045309551124</v>
      </c>
      <c r="L12">
        <f t="shared" si="11"/>
        <v>0.37100077951584332</v>
      </c>
      <c r="M12">
        <f t="shared" si="12"/>
        <v>0.37100077951584332</v>
      </c>
      <c r="N12">
        <f t="shared" si="13"/>
        <v>0.37560287016971844</v>
      </c>
      <c r="P12">
        <f t="shared" si="14"/>
        <v>1</v>
      </c>
      <c r="Q12">
        <f t="shared" si="14"/>
        <v>1</v>
      </c>
      <c r="R12" s="1">
        <v>43252</v>
      </c>
      <c r="S12">
        <v>437683.79255166114</v>
      </c>
      <c r="T12">
        <f t="shared" si="3"/>
        <v>441043.05452323187</v>
      </c>
      <c r="U12">
        <v>0.99238336952114103</v>
      </c>
      <c r="V12">
        <f t="shared" si="15"/>
        <v>1.0237148930203412</v>
      </c>
      <c r="W12">
        <f t="shared" si="16"/>
        <v>1.0179021455680557E-2</v>
      </c>
      <c r="X12">
        <f t="shared" si="17"/>
        <v>0.62899922048415668</v>
      </c>
      <c r="Y12">
        <f t="shared" si="4"/>
        <v>-5.9801926534912234E-3</v>
      </c>
      <c r="Z12">
        <f t="shared" si="5"/>
        <v>1.277141748559645E-2</v>
      </c>
      <c r="AA12">
        <f t="shared" si="18"/>
        <v>0</v>
      </c>
      <c r="AB12">
        <f t="shared" si="24"/>
        <v>1.0237148930203412</v>
      </c>
      <c r="AC12">
        <f t="shared" si="19"/>
        <v>0.62899922048415668</v>
      </c>
      <c r="AD12">
        <f t="shared" si="20"/>
        <v>0.62899922048415668</v>
      </c>
      <c r="AE12">
        <f t="shared" si="21"/>
        <v>0.64391586970781645</v>
      </c>
      <c r="AG12">
        <f t="shared" si="22"/>
        <v>1.0195187398775349</v>
      </c>
      <c r="AH12" s="9">
        <f t="shared" si="23"/>
        <v>0.96822214529010653</v>
      </c>
    </row>
    <row r="13" spans="1:34" x14ac:dyDescent="0.25">
      <c r="A13" s="1">
        <v>43282</v>
      </c>
      <c r="B13" s="2">
        <v>253090.6629096276</v>
      </c>
      <c r="C13" s="2">
        <f t="shared" si="0"/>
        <v>287914.23358064401</v>
      </c>
      <c r="D13">
        <v>0.87904880478490688</v>
      </c>
      <c r="E13">
        <f t="shared" si="6"/>
        <v>0.9480248531294988</v>
      </c>
      <c r="F13">
        <f t="shared" si="7"/>
        <v>-2.3180277181429985E-2</v>
      </c>
      <c r="G13">
        <f t="shared" si="8"/>
        <v>0.36815886837118011</v>
      </c>
      <c r="H13">
        <f t="shared" si="1"/>
        <v>-1.2997033899894336E-2</v>
      </c>
      <c r="I13">
        <f t="shared" si="2"/>
        <v>1.274319334226251E-2</v>
      </c>
      <c r="J13">
        <f t="shared" si="9"/>
        <v>0.39561590446481099</v>
      </c>
      <c r="K13">
        <f t="shared" si="10"/>
        <v>0.9480248531294988</v>
      </c>
      <c r="L13">
        <f t="shared" si="11"/>
        <v>0.36815886837118011</v>
      </c>
      <c r="M13">
        <f t="shared" si="12"/>
        <v>0.36815886837118011</v>
      </c>
      <c r="N13">
        <f t="shared" si="13"/>
        <v>0.34902375711591049</v>
      </c>
      <c r="P13">
        <f t="shared" si="14"/>
        <v>1</v>
      </c>
      <c r="Q13">
        <f t="shared" si="14"/>
        <v>1</v>
      </c>
      <c r="R13" s="1">
        <v>43282</v>
      </c>
      <c r="S13">
        <v>456654.16884736472</v>
      </c>
      <c r="T13">
        <f t="shared" si="3"/>
        <v>455894.62085652136</v>
      </c>
      <c r="U13">
        <v>1.0016660604361076</v>
      </c>
      <c r="V13">
        <f t="shared" si="15"/>
        <v>1.009353936391987</v>
      </c>
      <c r="W13">
        <f t="shared" si="16"/>
        <v>4.0434810720727556E-3</v>
      </c>
      <c r="X13">
        <f t="shared" si="17"/>
        <v>0.63184113162881983</v>
      </c>
      <c r="Y13">
        <f t="shared" si="4"/>
        <v>-5.9801926534912234E-3</v>
      </c>
      <c r="Z13">
        <f t="shared" si="5"/>
        <v>1.277141748559645E-2</v>
      </c>
      <c r="AA13">
        <f t="shared" si="18"/>
        <v>0</v>
      </c>
      <c r="AB13">
        <f t="shared" si="24"/>
        <v>1.009353936391987</v>
      </c>
      <c r="AC13">
        <f t="shared" si="19"/>
        <v>0.63184113162881983</v>
      </c>
      <c r="AD13">
        <f t="shared" si="20"/>
        <v>0.63184113162881983</v>
      </c>
      <c r="AE13">
        <f t="shared" si="21"/>
        <v>0.63775133338391687</v>
      </c>
      <c r="AG13">
        <f t="shared" si="22"/>
        <v>0.98677509049982737</v>
      </c>
      <c r="AH13" s="9">
        <f t="shared" si="23"/>
        <v>0.95541749504258189</v>
      </c>
    </row>
    <row r="14" spans="1:34" x14ac:dyDescent="0.25">
      <c r="A14" s="1">
        <v>43313</v>
      </c>
      <c r="B14" s="2">
        <v>359658.25455290952</v>
      </c>
      <c r="C14" s="2">
        <f t="shared" si="0"/>
        <v>406490.7504940955</v>
      </c>
      <c r="D14">
        <v>0.88478828636503937</v>
      </c>
      <c r="E14">
        <f t="shared" si="6"/>
        <v>1.0065291955906099</v>
      </c>
      <c r="F14">
        <f t="shared" si="7"/>
        <v>2.8263766414683288E-3</v>
      </c>
      <c r="G14">
        <f t="shared" si="8"/>
        <v>0.35659387935674702</v>
      </c>
      <c r="H14">
        <f t="shared" si="1"/>
        <v>-1.2997033899894336E-2</v>
      </c>
      <c r="I14">
        <f t="shared" si="2"/>
        <v>1.274319334226251E-2</v>
      </c>
      <c r="J14">
        <f t="shared" si="9"/>
        <v>0</v>
      </c>
      <c r="K14">
        <f t="shared" si="10"/>
        <v>1.0065291955906099</v>
      </c>
      <c r="L14">
        <f t="shared" si="11"/>
        <v>0.35659387935674702</v>
      </c>
      <c r="M14">
        <f t="shared" si="12"/>
        <v>0.35659387935674702</v>
      </c>
      <c r="N14">
        <f t="shared" si="13"/>
        <v>0.35892215054148158</v>
      </c>
      <c r="P14">
        <f t="shared" si="14"/>
        <v>1</v>
      </c>
      <c r="Q14">
        <f t="shared" si="14"/>
        <v>1</v>
      </c>
      <c r="R14" s="1">
        <v>43313</v>
      </c>
      <c r="S14">
        <v>480898.26222044788</v>
      </c>
      <c r="T14">
        <f t="shared" si="3"/>
        <v>466185.5752777282</v>
      </c>
      <c r="U14" s="5">
        <v>1.0315597215421233</v>
      </c>
      <c r="V14">
        <f t="shared" si="15"/>
        <v>1.0298439392994911</v>
      </c>
      <c r="W14">
        <f t="shared" si="16"/>
        <v>1.277141748559645E-2</v>
      </c>
      <c r="X14">
        <f t="shared" si="17"/>
        <v>0.64340612064325309</v>
      </c>
      <c r="Y14">
        <f t="shared" si="4"/>
        <v>-5.9801926534912234E-3</v>
      </c>
      <c r="Z14">
        <f t="shared" si="5"/>
        <v>1.277141748559645E-2</v>
      </c>
      <c r="AA14" s="5">
        <f t="shared" si="18"/>
        <v>0</v>
      </c>
      <c r="AB14" s="8">
        <f t="shared" si="24"/>
        <v>1.0298439392994911</v>
      </c>
      <c r="AC14" s="8">
        <f t="shared" si="19"/>
        <v>0.64340612064325309</v>
      </c>
      <c r="AD14">
        <f t="shared" si="20"/>
        <v>0.64340612064325309</v>
      </c>
      <c r="AE14">
        <f t="shared" si="21"/>
        <v>0.6626078938526514</v>
      </c>
      <c r="AG14">
        <f t="shared" si="22"/>
        <v>1.0215300443941331</v>
      </c>
      <c r="AH14" s="9">
        <f t="shared" si="23"/>
        <v>0.97598767612578008</v>
      </c>
    </row>
    <row r="15" spans="1:34" x14ac:dyDescent="0.25">
      <c r="A15" s="1">
        <v>43344</v>
      </c>
      <c r="B15" s="2">
        <v>326571.63090798049</v>
      </c>
      <c r="C15" s="2">
        <f t="shared" si="0"/>
        <v>330255.31492307939</v>
      </c>
      <c r="D15">
        <v>0.98884595084879445</v>
      </c>
      <c r="E15">
        <f t="shared" si="6"/>
        <v>1.1176074164716323</v>
      </c>
      <c r="F15">
        <f t="shared" si="7"/>
        <v>4.828927510506785E-2</v>
      </c>
      <c r="G15">
        <f t="shared" si="8"/>
        <v>0.42788110897471704</v>
      </c>
      <c r="H15">
        <f t="shared" si="1"/>
        <v>-1.2997033899894336E-2</v>
      </c>
      <c r="I15">
        <f t="shared" si="2"/>
        <v>1.274319334226251E-2</v>
      </c>
      <c r="J15">
        <f t="shared" si="9"/>
        <v>1.380954465879332</v>
      </c>
      <c r="K15">
        <f t="shared" si="10"/>
        <v>1.1176074164716323</v>
      </c>
      <c r="L15">
        <f t="shared" si="11"/>
        <v>0.42788110897471704</v>
      </c>
      <c r="M15">
        <f t="shared" si="12"/>
        <v>0.42788110897471704</v>
      </c>
      <c r="N15">
        <f t="shared" si="13"/>
        <v>0.47820310075825045</v>
      </c>
      <c r="P15">
        <f t="shared" si="14"/>
        <v>1</v>
      </c>
      <c r="Q15">
        <f t="shared" si="14"/>
        <v>1</v>
      </c>
      <c r="R15" s="1">
        <v>43344</v>
      </c>
      <c r="S15">
        <v>542625.93436327809</v>
      </c>
      <c r="T15">
        <f t="shared" si="3"/>
        <v>491068.43714768655</v>
      </c>
      <c r="U15">
        <v>1.1049904520743732</v>
      </c>
      <c r="V15">
        <f t="shared" si="15"/>
        <v>1.0711841777056543</v>
      </c>
      <c r="W15">
        <f t="shared" si="16"/>
        <v>2.9864149155302156E-2</v>
      </c>
      <c r="X15">
        <f t="shared" si="17"/>
        <v>0.57211889102528291</v>
      </c>
      <c r="Y15">
        <f t="shared" si="4"/>
        <v>-5.9801926534912234E-3</v>
      </c>
      <c r="Z15">
        <f t="shared" si="5"/>
        <v>1.277141748559645E-2</v>
      </c>
      <c r="AA15" s="5">
        <f t="shared" si="18"/>
        <v>0.91153407856299018</v>
      </c>
      <c r="AB15" s="8">
        <f t="shared" si="24"/>
        <v>1.0711841777056543</v>
      </c>
      <c r="AC15" s="8">
        <f t="shared" si="19"/>
        <v>0.57211889102528291</v>
      </c>
      <c r="AD15">
        <f t="shared" si="20"/>
        <v>0.57211889102528291</v>
      </c>
      <c r="AE15">
        <f t="shared" si="21"/>
        <v>0.61284470383278855</v>
      </c>
      <c r="AG15">
        <f t="shared" si="22"/>
        <v>1.091047804591039</v>
      </c>
      <c r="AH15" s="9">
        <f t="shared" si="23"/>
        <v>1.0648492113449424</v>
      </c>
    </row>
    <row r="16" spans="1:34" x14ac:dyDescent="0.25">
      <c r="A16" s="1">
        <v>43374</v>
      </c>
      <c r="B16" s="2">
        <v>346060.43226733338</v>
      </c>
      <c r="C16" s="2">
        <f t="shared" si="0"/>
        <v>351985.12223590672</v>
      </c>
      <c r="D16">
        <v>0.98316778297066065</v>
      </c>
      <c r="E16">
        <f t="shared" si="6"/>
        <v>0.99425778315291691</v>
      </c>
      <c r="F16">
        <f t="shared" si="7"/>
        <v>-2.5010006264845471E-3</v>
      </c>
      <c r="G16">
        <f t="shared" si="8"/>
        <v>0.37571622834224605</v>
      </c>
      <c r="H16">
        <f t="shared" si="1"/>
        <v>-1.2997033899894336E-2</v>
      </c>
      <c r="I16">
        <f t="shared" si="2"/>
        <v>1.274319334226251E-2</v>
      </c>
      <c r="J16">
        <f t="shared" si="9"/>
        <v>0</v>
      </c>
      <c r="K16">
        <f t="shared" si="10"/>
        <v>0.99425778315291691</v>
      </c>
      <c r="L16">
        <f t="shared" si="11"/>
        <v>0.37571622834224605</v>
      </c>
      <c r="M16">
        <f t="shared" si="12"/>
        <v>0.37571622834224605</v>
      </c>
      <c r="N16">
        <f t="shared" si="13"/>
        <v>0.3735587842861367</v>
      </c>
      <c r="P16">
        <f t="shared" si="14"/>
        <v>1</v>
      </c>
      <c r="Q16">
        <f t="shared" si="14"/>
        <v>1</v>
      </c>
      <c r="R16" s="1">
        <v>43374</v>
      </c>
      <c r="S16">
        <v>554563.1115689982</v>
      </c>
      <c r="T16">
        <f t="shared" si="3"/>
        <v>512624.30135373934</v>
      </c>
      <c r="U16">
        <v>1.0818119821953558</v>
      </c>
      <c r="V16">
        <f t="shared" si="15"/>
        <v>0.97902382791135889</v>
      </c>
      <c r="W16">
        <f t="shared" si="16"/>
        <v>-9.2067380186330403E-3</v>
      </c>
      <c r="X16">
        <f t="shared" si="17"/>
        <v>0.62428377165775395</v>
      </c>
      <c r="Y16">
        <f t="shared" si="4"/>
        <v>-5.9801926534912234E-3</v>
      </c>
      <c r="Z16">
        <f t="shared" si="5"/>
        <v>1.277141748559645E-2</v>
      </c>
      <c r="AA16">
        <f t="shared" si="18"/>
        <v>0.17206764332285754</v>
      </c>
      <c r="AB16">
        <f t="shared" si="24"/>
        <v>0.97902382791135889</v>
      </c>
      <c r="AC16">
        <f t="shared" si="19"/>
        <v>0.62428377165775395</v>
      </c>
      <c r="AD16">
        <f t="shared" si="20"/>
        <v>0.62428377165775395</v>
      </c>
      <c r="AE16">
        <f t="shared" si="21"/>
        <v>0.61118868783131497</v>
      </c>
      <c r="AG16">
        <f t="shared" si="22"/>
        <v>0.98474747211745162</v>
      </c>
      <c r="AH16" s="9">
        <f t="shared" si="23"/>
        <v>1.048607569058194</v>
      </c>
    </row>
    <row r="17" spans="1:34" x14ac:dyDescent="0.25">
      <c r="A17" s="1">
        <v>43405</v>
      </c>
      <c r="B17" s="2">
        <v>370211.40294398722</v>
      </c>
      <c r="C17" s="2">
        <f t="shared" si="0"/>
        <v>380546.04911021778</v>
      </c>
      <c r="D17">
        <v>0.97284258714446059</v>
      </c>
      <c r="E17">
        <f t="shared" si="6"/>
        <v>0.98949803278235759</v>
      </c>
      <c r="F17">
        <f t="shared" si="7"/>
        <v>-4.5850648760953541E-3</v>
      </c>
      <c r="G17">
        <f t="shared" si="8"/>
        <v>0.38424537603496428</v>
      </c>
      <c r="H17">
        <f t="shared" si="1"/>
        <v>-1.2997033899894336E-2</v>
      </c>
      <c r="I17">
        <f t="shared" si="2"/>
        <v>1.274319334226251E-2</v>
      </c>
      <c r="J17">
        <f t="shared" si="9"/>
        <v>0</v>
      </c>
      <c r="K17">
        <f t="shared" si="10"/>
        <v>0.98949803278235759</v>
      </c>
      <c r="L17">
        <f t="shared" si="11"/>
        <v>0.38424537603496428</v>
      </c>
      <c r="M17">
        <f t="shared" si="12"/>
        <v>0.38424537603496428</v>
      </c>
      <c r="N17">
        <f t="shared" si="13"/>
        <v>0.38021004369231443</v>
      </c>
      <c r="P17">
        <f t="shared" si="14"/>
        <v>1</v>
      </c>
      <c r="Q17">
        <f t="shared" si="14"/>
        <v>1</v>
      </c>
      <c r="R17" s="1">
        <v>43405</v>
      </c>
      <c r="S17">
        <v>560011.52696377761</v>
      </c>
      <c r="T17">
        <f t="shared" si="3"/>
        <v>540380.183576348</v>
      </c>
      <c r="U17">
        <v>1.0363287625713906</v>
      </c>
      <c r="V17">
        <f t="shared" si="15"/>
        <v>0.95795644680172187</v>
      </c>
      <c r="W17">
        <f t="shared" si="16"/>
        <v>-1.8654235539049855E-2</v>
      </c>
      <c r="X17">
        <f t="shared" si="17"/>
        <v>0.61575462396503566</v>
      </c>
      <c r="Y17">
        <f t="shared" si="4"/>
        <v>-5.9801926534912234E-3</v>
      </c>
      <c r="Z17">
        <f t="shared" si="5"/>
        <v>1.277141748559645E-2</v>
      </c>
      <c r="AA17">
        <f t="shared" si="18"/>
        <v>0.67589091238301868</v>
      </c>
      <c r="AB17">
        <f t="shared" si="24"/>
        <v>0.95795644680172187</v>
      </c>
      <c r="AC17">
        <f t="shared" si="19"/>
        <v>0.61575462396503566</v>
      </c>
      <c r="AD17">
        <f t="shared" si="20"/>
        <v>0.61575462396503566</v>
      </c>
      <c r="AE17">
        <f t="shared" si="21"/>
        <v>0.58986611167527592</v>
      </c>
      <c r="AG17">
        <f t="shared" si="22"/>
        <v>0.97007615536759029</v>
      </c>
      <c r="AH17" s="9">
        <f t="shared" si="23"/>
        <v>1.0172291990813278</v>
      </c>
    </row>
    <row r="18" spans="1:34" x14ac:dyDescent="0.25">
      <c r="A18" s="1">
        <v>43435</v>
      </c>
      <c r="B18" s="2">
        <v>432405.86416412587</v>
      </c>
      <c r="C18" s="2">
        <f t="shared" si="0"/>
        <v>435721.05535047647</v>
      </c>
      <c r="D18">
        <v>0.99239148270288657</v>
      </c>
      <c r="E18">
        <f t="shared" si="6"/>
        <v>1.0200946132670927</v>
      </c>
      <c r="F18">
        <f t="shared" si="7"/>
        <v>8.6404542268340902E-3</v>
      </c>
      <c r="G18">
        <f t="shared" si="8"/>
        <v>0.39798137741099882</v>
      </c>
      <c r="H18">
        <f t="shared" si="1"/>
        <v>-1.2997033899894336E-2</v>
      </c>
      <c r="I18">
        <f t="shared" si="2"/>
        <v>1.274319334226251E-2</v>
      </c>
      <c r="J18">
        <f t="shared" si="9"/>
        <v>0</v>
      </c>
      <c r="K18">
        <f t="shared" si="10"/>
        <v>1.0200946132670927</v>
      </c>
      <c r="L18">
        <f t="shared" si="11"/>
        <v>0.39798137741099882</v>
      </c>
      <c r="M18">
        <f t="shared" si="12"/>
        <v>0.39798137741099882</v>
      </c>
      <c r="N18">
        <f t="shared" si="13"/>
        <v>0.4059786592775777</v>
      </c>
      <c r="P18">
        <f t="shared" si="14"/>
        <v>1</v>
      </c>
      <c r="Q18">
        <f t="shared" si="14"/>
        <v>1</v>
      </c>
      <c r="R18" s="1">
        <v>43435</v>
      </c>
      <c r="S18">
        <v>600650.15008190798</v>
      </c>
      <c r="T18">
        <f t="shared" si="3"/>
        <v>556123.68911959301</v>
      </c>
      <c r="U18">
        <v>1.0800657512590508</v>
      </c>
      <c r="V18">
        <f t="shared" si="15"/>
        <v>1.0422037776691035</v>
      </c>
      <c r="W18">
        <f t="shared" si="16"/>
        <v>1.7952643017916273E-2</v>
      </c>
      <c r="X18">
        <f t="shared" si="17"/>
        <v>0.6020186225890013</v>
      </c>
      <c r="Y18">
        <f t="shared" si="4"/>
        <v>-5.9801926534912234E-3</v>
      </c>
      <c r="Z18">
        <f t="shared" si="5"/>
        <v>1.277141748559645E-2</v>
      </c>
      <c r="AA18">
        <f t="shared" si="18"/>
        <v>0.27630830066798234</v>
      </c>
      <c r="AB18">
        <f t="shared" si="24"/>
        <v>1.0422037776691035</v>
      </c>
      <c r="AC18">
        <f t="shared" si="19"/>
        <v>0.6020186225890013</v>
      </c>
      <c r="AD18">
        <f t="shared" si="20"/>
        <v>0.6020186225890013</v>
      </c>
      <c r="AE18">
        <f t="shared" si="21"/>
        <v>0.62742608268940747</v>
      </c>
      <c r="AG18">
        <f t="shared" si="22"/>
        <v>1.0334047419669852</v>
      </c>
      <c r="AH18" s="9">
        <f t="shared" si="23"/>
        <v>1.0512094779979226</v>
      </c>
    </row>
    <row r="19" spans="1:34" x14ac:dyDescent="0.25">
      <c r="A19" s="1">
        <v>43466</v>
      </c>
      <c r="B19" s="2">
        <v>461724.24261128681</v>
      </c>
      <c r="C19" s="2">
        <f t="shared" si="0"/>
        <v>459683.43318443658</v>
      </c>
      <c r="D19">
        <v>1.0044395975132552</v>
      </c>
      <c r="E19" s="5">
        <f t="shared" si="6"/>
        <v>1.0121404859073904</v>
      </c>
      <c r="F19">
        <f t="shared" si="7"/>
        <v>5.2407971084187299E-3</v>
      </c>
      <c r="G19">
        <f t="shared" si="8"/>
        <v>0.41856962081549198</v>
      </c>
      <c r="H19">
        <f t="shared" si="1"/>
        <v>-1.2997033899894336E-2</v>
      </c>
      <c r="I19">
        <f t="shared" si="2"/>
        <v>1.274319334226251E-2</v>
      </c>
      <c r="J19" s="5">
        <f t="shared" si="9"/>
        <v>0</v>
      </c>
      <c r="K19" s="6">
        <f t="shared" si="10"/>
        <v>1.0121404859073904</v>
      </c>
      <c r="L19" s="6">
        <f t="shared" si="11"/>
        <v>0.41856962081549198</v>
      </c>
      <c r="M19">
        <f t="shared" si="12"/>
        <v>0.41856962081549198</v>
      </c>
      <c r="N19">
        <f t="shared" si="13"/>
        <v>0.4236512593982642</v>
      </c>
      <c r="P19">
        <f t="shared" si="14"/>
        <v>1</v>
      </c>
      <c r="Q19">
        <f t="shared" si="14"/>
        <v>1</v>
      </c>
      <c r="R19" s="1">
        <v>43466</v>
      </c>
      <c r="S19">
        <v>647554.2482867355</v>
      </c>
      <c r="T19">
        <f t="shared" si="3"/>
        <v>583926.88046314486</v>
      </c>
      <c r="U19">
        <v>1.108964615181141</v>
      </c>
      <c r="V19">
        <f t="shared" si="15"/>
        <v>1.0267565783734947</v>
      </c>
      <c r="W19">
        <f t="shared" si="16"/>
        <v>1.1467494035703619E-2</v>
      </c>
      <c r="X19">
        <f t="shared" si="17"/>
        <v>0.58143037918450802</v>
      </c>
      <c r="Y19">
        <f t="shared" si="4"/>
        <v>-5.9801926534912234E-3</v>
      </c>
      <c r="Z19">
        <f t="shared" si="5"/>
        <v>1.277141748559645E-2</v>
      </c>
      <c r="AA19" s="5">
        <f t="shared" si="18"/>
        <v>0</v>
      </c>
      <c r="AB19">
        <f t="shared" si="24"/>
        <v>1.0267565783734947</v>
      </c>
      <c r="AC19" s="7">
        <f t="shared" si="19"/>
        <v>0.58143037918450802</v>
      </c>
      <c r="AD19">
        <f t="shared" si="20"/>
        <v>0.58143037918450802</v>
      </c>
      <c r="AE19">
        <f t="shared" si="21"/>
        <v>0.59698746669388902</v>
      </c>
      <c r="AG19">
        <f t="shared" si="22"/>
        <v>1.0206387260921532</v>
      </c>
      <c r="AH19" s="9">
        <f t="shared" si="23"/>
        <v>1.0729051024797971</v>
      </c>
    </row>
    <row r="20" spans="1:34" x14ac:dyDescent="0.25">
      <c r="A20" s="1">
        <v>43497</v>
      </c>
      <c r="B20" s="2">
        <v>467568.33542448556</v>
      </c>
      <c r="C20" s="2">
        <f t="shared" si="0"/>
        <v>491028.18037170655</v>
      </c>
      <c r="D20">
        <v>0.95222301716072189</v>
      </c>
      <c r="E20">
        <f t="shared" si="6"/>
        <v>0.94801421560658439</v>
      </c>
      <c r="F20">
        <f t="shared" si="7"/>
        <v>-2.3185150306229019E-2</v>
      </c>
      <c r="G20">
        <f t="shared" si="8"/>
        <v>0.41623834447334812</v>
      </c>
      <c r="H20">
        <f t="shared" si="1"/>
        <v>-1.2997033899894336E-2</v>
      </c>
      <c r="I20">
        <f t="shared" si="2"/>
        <v>1.274319334226251E-2</v>
      </c>
      <c r="J20" s="5">
        <f t="shared" si="9"/>
        <v>0.39580522388119338</v>
      </c>
      <c r="K20" s="6">
        <f t="shared" si="10"/>
        <v>0.94801421560658439</v>
      </c>
      <c r="L20" s="6">
        <f t="shared" si="11"/>
        <v>0.41623834447334812</v>
      </c>
      <c r="M20">
        <f t="shared" si="12"/>
        <v>0.41623834447334812</v>
      </c>
      <c r="N20">
        <f t="shared" si="13"/>
        <v>0.39459986764128441</v>
      </c>
      <c r="P20">
        <f t="shared" si="14"/>
        <v>1</v>
      </c>
      <c r="Q20">
        <f t="shared" si="14"/>
        <v>1</v>
      </c>
      <c r="R20" s="1">
        <v>43497</v>
      </c>
      <c r="S20">
        <v>675336.04133394733</v>
      </c>
      <c r="T20">
        <f t="shared" si="3"/>
        <v>621494.32125582441</v>
      </c>
      <c r="U20">
        <v>1.0866326822895622</v>
      </c>
      <c r="V20">
        <f t="shared" si="15"/>
        <v>0.97986235756680928</v>
      </c>
      <c r="W20">
        <f t="shared" si="16"/>
        <v>-8.8349258865986473E-3</v>
      </c>
      <c r="X20">
        <f t="shared" si="17"/>
        <v>0.58376165552665182</v>
      </c>
      <c r="Y20">
        <f t="shared" si="4"/>
        <v>-5.9801926534912234E-3</v>
      </c>
      <c r="Z20">
        <f t="shared" si="5"/>
        <v>1.277141748559645E-2</v>
      </c>
      <c r="AA20" s="5">
        <f t="shared" si="18"/>
        <v>0.15223936568288293</v>
      </c>
      <c r="AB20">
        <f t="shared" si="24"/>
        <v>0.97986235756680928</v>
      </c>
      <c r="AC20" s="7">
        <f t="shared" si="19"/>
        <v>0.58376165552665182</v>
      </c>
      <c r="AD20">
        <f t="shared" si="20"/>
        <v>0.58376165552665182</v>
      </c>
      <c r="AE20">
        <f t="shared" si="21"/>
        <v>0.57200607204144871</v>
      </c>
      <c r="AG20">
        <f t="shared" si="22"/>
        <v>0.96660593968273312</v>
      </c>
      <c r="AH20" s="9">
        <f t="shared" si="23"/>
        <v>1.0370764447728833</v>
      </c>
    </row>
    <row r="21" spans="1:34" x14ac:dyDescent="0.25">
      <c r="A21" s="1">
        <v>43525</v>
      </c>
      <c r="B21" s="2">
        <v>442544.8535917608</v>
      </c>
      <c r="C21" s="2">
        <f t="shared" si="0"/>
        <v>512933.42694803368</v>
      </c>
      <c r="D21">
        <v>0.86277249705661296</v>
      </c>
      <c r="E21">
        <f t="shared" si="6"/>
        <v>0.90606137586252977</v>
      </c>
      <c r="F21">
        <f t="shared" si="7"/>
        <v>-4.2842382570871709E-2</v>
      </c>
      <c r="G21">
        <f t="shared" si="8"/>
        <v>0.4091053853084613</v>
      </c>
      <c r="H21">
        <f t="shared" si="1"/>
        <v>-1.2997033899894336E-2</v>
      </c>
      <c r="I21">
        <f t="shared" si="2"/>
        <v>1.274319334226251E-2</v>
      </c>
      <c r="J21">
        <f t="shared" si="9"/>
        <v>1.159482719021891</v>
      </c>
      <c r="K21">
        <f t="shared" si="10"/>
        <v>0.90606137586252977</v>
      </c>
      <c r="L21">
        <f t="shared" si="11"/>
        <v>0.4091053853084613</v>
      </c>
      <c r="M21">
        <f t="shared" si="12"/>
        <v>0.40910538530846136</v>
      </c>
      <c r="N21">
        <f t="shared" si="13"/>
        <v>0.37067458828535488</v>
      </c>
      <c r="P21">
        <f t="shared" si="14"/>
        <v>0.99999999999999989</v>
      </c>
      <c r="Q21">
        <f t="shared" si="14"/>
        <v>1</v>
      </c>
      <c r="R21" s="1">
        <v>43525</v>
      </c>
      <c r="S21">
        <v>679146.95123083191</v>
      </c>
      <c r="T21">
        <f t="shared" si="3"/>
        <v>632159.36342120066</v>
      </c>
      <c r="U21">
        <v>1.074328706539025</v>
      </c>
      <c r="V21">
        <f t="shared" si="15"/>
        <v>0.98867696881285361</v>
      </c>
      <c r="W21">
        <f t="shared" si="16"/>
        <v>-4.9455825971610155E-3</v>
      </c>
      <c r="X21">
        <f t="shared" si="17"/>
        <v>0.59089461469153859</v>
      </c>
      <c r="Y21">
        <f t="shared" si="4"/>
        <v>-5.9801926534912234E-3</v>
      </c>
      <c r="Z21">
        <f t="shared" si="5"/>
        <v>1.277141748559645E-2</v>
      </c>
      <c r="AA21">
        <f t="shared" si="18"/>
        <v>0</v>
      </c>
      <c r="AB21">
        <f t="shared" si="24"/>
        <v>0.98867696881285361</v>
      </c>
      <c r="AC21">
        <f t="shared" si="19"/>
        <v>0.59089461469153859</v>
      </c>
      <c r="AD21">
        <f t="shared" si="20"/>
        <v>0.5908946146915387</v>
      </c>
      <c r="AE21">
        <f t="shared" si="21"/>
        <v>0.58420389654106952</v>
      </c>
      <c r="AG21">
        <f t="shared" si="22"/>
        <v>0.95487848482642446</v>
      </c>
      <c r="AH21" s="9">
        <f t="shared" si="23"/>
        <v>0.9902819842339059</v>
      </c>
    </row>
    <row r="22" spans="1:34" x14ac:dyDescent="0.25">
      <c r="A22" s="1">
        <v>43556</v>
      </c>
      <c r="B22" s="2">
        <v>449681.33984425967</v>
      </c>
      <c r="C22" s="2">
        <f t="shared" si="0"/>
        <v>537038.73069604987</v>
      </c>
      <c r="D22">
        <v>0.83733502658445647</v>
      </c>
      <c r="E22">
        <f t="shared" si="6"/>
        <v>0.97051659555799752</v>
      </c>
      <c r="F22">
        <f t="shared" si="7"/>
        <v>-1.2997033899894336E-2</v>
      </c>
      <c r="G22">
        <f t="shared" si="8"/>
        <v>0.39453337511167236</v>
      </c>
      <c r="H22">
        <f t="shared" si="1"/>
        <v>-1.2997033899894336E-2</v>
      </c>
      <c r="I22">
        <f t="shared" si="2"/>
        <v>1.274319334226251E-2</v>
      </c>
      <c r="J22">
        <f t="shared" si="9"/>
        <v>0</v>
      </c>
      <c r="K22">
        <f t="shared" si="10"/>
        <v>0.97051659555799752</v>
      </c>
      <c r="L22">
        <f t="shared" si="11"/>
        <v>0.39453337511167236</v>
      </c>
      <c r="M22">
        <f t="shared" si="12"/>
        <v>0.39453337511167236</v>
      </c>
      <c r="N22">
        <f t="shared" si="13"/>
        <v>0.38290118804738665</v>
      </c>
      <c r="P22">
        <f t="shared" si="14"/>
        <v>1</v>
      </c>
      <c r="Q22">
        <f t="shared" si="14"/>
        <v>1</v>
      </c>
      <c r="R22" s="1">
        <v>43556</v>
      </c>
      <c r="S22">
        <v>728892.46154632734</v>
      </c>
      <c r="T22">
        <f t="shared" si="3"/>
        <v>655485.29930107621</v>
      </c>
      <c r="U22">
        <v>1.1119890290804735</v>
      </c>
      <c r="V22">
        <f t="shared" si="15"/>
        <v>1.035054748432416</v>
      </c>
      <c r="W22">
        <f t="shared" si="16"/>
        <v>1.4963322076268343E-2</v>
      </c>
      <c r="X22">
        <f t="shared" si="17"/>
        <v>0.60546662488832759</v>
      </c>
      <c r="Y22">
        <f t="shared" si="4"/>
        <v>-5.9801926534912234E-3</v>
      </c>
      <c r="Z22">
        <f t="shared" si="5"/>
        <v>1.277141748559645E-2</v>
      </c>
      <c r="AA22">
        <f t="shared" si="18"/>
        <v>0.11689154021514529</v>
      </c>
      <c r="AB22">
        <f t="shared" si="24"/>
        <v>1.035054748432416</v>
      </c>
      <c r="AC22">
        <f t="shared" si="19"/>
        <v>0.60546662488832759</v>
      </c>
      <c r="AD22">
        <f t="shared" si="20"/>
        <v>0.60546662488832759</v>
      </c>
      <c r="AE22">
        <f t="shared" si="21"/>
        <v>0.62669110510801185</v>
      </c>
      <c r="AG22">
        <f t="shared" si="22"/>
        <v>1.0095922931553984</v>
      </c>
      <c r="AH22" s="9">
        <f t="shared" si="23"/>
        <v>0.99978105933318717</v>
      </c>
    </row>
    <row r="23" spans="1:34" x14ac:dyDescent="0.25">
      <c r="A23" s="1">
        <v>43586</v>
      </c>
      <c r="B23" s="2">
        <v>490142.40173234238</v>
      </c>
      <c r="C23" s="2">
        <f t="shared" si="0"/>
        <v>568433.7067122861</v>
      </c>
      <c r="D23">
        <v>0.86226836294989273</v>
      </c>
      <c r="E23">
        <f t="shared" si="6"/>
        <v>1.0297770134699142</v>
      </c>
      <c r="F23">
        <f t="shared" si="7"/>
        <v>1.274319334226251E-2</v>
      </c>
      <c r="G23">
        <f t="shared" si="8"/>
        <v>0.38154703533515283</v>
      </c>
      <c r="H23">
        <f t="shared" si="1"/>
        <v>-1.2997033899894336E-2</v>
      </c>
      <c r="I23">
        <f t="shared" si="2"/>
        <v>1.274319334226251E-2</v>
      </c>
      <c r="J23">
        <f t="shared" si="9"/>
        <v>0</v>
      </c>
      <c r="K23">
        <f t="shared" si="10"/>
        <v>1.0297770134699142</v>
      </c>
      <c r="L23">
        <f t="shared" si="11"/>
        <v>0.38154703533515283</v>
      </c>
      <c r="M23">
        <f t="shared" si="12"/>
        <v>0.38154703533515283</v>
      </c>
      <c r="N23">
        <f t="shared" si="13"/>
        <v>0.39290836654573352</v>
      </c>
      <c r="P23">
        <f t="shared" si="14"/>
        <v>1</v>
      </c>
      <c r="Q23">
        <f t="shared" si="14"/>
        <v>1</v>
      </c>
      <c r="R23" s="1">
        <v>43586</v>
      </c>
      <c r="S23">
        <v>781678.99626969686</v>
      </c>
      <c r="T23">
        <f t="shared" si="3"/>
        <v>698573.35300085379</v>
      </c>
      <c r="U23">
        <v>1.1189648057886077</v>
      </c>
      <c r="V23">
        <f t="shared" si="15"/>
        <v>1.006273242384327</v>
      </c>
      <c r="W23">
        <f t="shared" si="16"/>
        <v>2.7159246034381E-3</v>
      </c>
      <c r="X23">
        <f t="shared" si="17"/>
        <v>0.61845296466484723</v>
      </c>
      <c r="Y23">
        <f t="shared" si="4"/>
        <v>-5.9801926534912234E-3</v>
      </c>
      <c r="Z23">
        <f t="shared" si="5"/>
        <v>1.277141748559645E-2</v>
      </c>
      <c r="AA23">
        <f t="shared" si="18"/>
        <v>0</v>
      </c>
      <c r="AB23">
        <f t="shared" si="24"/>
        <v>1.006273242384327</v>
      </c>
      <c r="AC23">
        <f t="shared" si="19"/>
        <v>0.61845296466484723</v>
      </c>
      <c r="AD23">
        <f t="shared" si="20"/>
        <v>0.61845296466484723</v>
      </c>
      <c r="AE23">
        <f t="shared" si="21"/>
        <v>0.62233267001549541</v>
      </c>
      <c r="AG23">
        <f t="shared" si="22"/>
        <v>1.015241036561229</v>
      </c>
      <c r="AH23" s="9">
        <f t="shared" si="23"/>
        <v>1.0150187590117086</v>
      </c>
    </row>
    <row r="24" spans="1:34" x14ac:dyDescent="0.25">
      <c r="A24" s="1">
        <v>43617</v>
      </c>
      <c r="B24" s="2">
        <v>526337.55512370134</v>
      </c>
      <c r="C24" s="2">
        <f t="shared" si="0"/>
        <v>587597.84305722825</v>
      </c>
      <c r="D24">
        <v>0.89574453232368223</v>
      </c>
      <c r="E24">
        <f t="shared" si="6"/>
        <v>1.0388233765869186</v>
      </c>
      <c r="F24">
        <f t="shared" si="7"/>
        <v>1.6541713972739715E-2</v>
      </c>
      <c r="G24">
        <f t="shared" si="8"/>
        <v>0.38538618905321836</v>
      </c>
      <c r="H24">
        <f t="shared" si="1"/>
        <v>-1.2997033899894336E-2</v>
      </c>
      <c r="I24">
        <f t="shared" si="2"/>
        <v>1.274319334226251E-2</v>
      </c>
      <c r="J24">
        <f t="shared" si="9"/>
        <v>0.14757137125254516</v>
      </c>
      <c r="K24">
        <f t="shared" si="10"/>
        <v>1.0388233765869186</v>
      </c>
      <c r="L24">
        <f t="shared" si="11"/>
        <v>0.38538618905321836</v>
      </c>
      <c r="M24">
        <f t="shared" si="12"/>
        <v>0.38538618905321836</v>
      </c>
      <c r="N24">
        <f t="shared" si="13"/>
        <v>0.40034818220222884</v>
      </c>
      <c r="P24">
        <f t="shared" si="14"/>
        <v>1</v>
      </c>
      <c r="Q24">
        <f t="shared" si="14"/>
        <v>1</v>
      </c>
      <c r="R24" s="1">
        <v>43617</v>
      </c>
      <c r="S24">
        <v>832828.51174610679</v>
      </c>
      <c r="T24">
        <f t="shared" si="3"/>
        <v>726705.41617398686</v>
      </c>
      <c r="U24">
        <v>1.1460331699890787</v>
      </c>
      <c r="V24">
        <f t="shared" si="15"/>
        <v>1.0241905411684455</v>
      </c>
      <c r="W24">
        <f t="shared" si="16"/>
        <v>1.0380760624213531E-2</v>
      </c>
      <c r="X24">
        <f t="shared" si="17"/>
        <v>0.61461381094678169</v>
      </c>
      <c r="Y24">
        <f t="shared" si="4"/>
        <v>-5.9801926534912234E-3</v>
      </c>
      <c r="Z24">
        <f t="shared" si="5"/>
        <v>1.277141748559645E-2</v>
      </c>
      <c r="AA24">
        <f t="shared" si="18"/>
        <v>0</v>
      </c>
      <c r="AB24">
        <f t="shared" si="24"/>
        <v>1.0241905411684455</v>
      </c>
      <c r="AC24">
        <f t="shared" si="19"/>
        <v>0.61461381094678169</v>
      </c>
      <c r="AD24">
        <f t="shared" si="20"/>
        <v>0.61461381094678169</v>
      </c>
      <c r="AE24">
        <f t="shared" si="21"/>
        <v>0.62948165164318504</v>
      </c>
      <c r="AG24">
        <f t="shared" si="22"/>
        <v>1.0298298338454139</v>
      </c>
      <c r="AH24" s="9">
        <f t="shared" si="23"/>
        <v>1.0452965999430062</v>
      </c>
    </row>
    <row r="25" spans="1:34" x14ac:dyDescent="0.25">
      <c r="A25" s="1">
        <v>43647</v>
      </c>
      <c r="B25" s="2">
        <v>548571.51601449645</v>
      </c>
      <c r="C25" s="2">
        <f t="shared" si="0"/>
        <v>616927.33333544526</v>
      </c>
      <c r="D25">
        <v>0.88919956431273683</v>
      </c>
      <c r="E25">
        <f t="shared" si="6"/>
        <v>0.99269326490448473</v>
      </c>
      <c r="F25">
        <f t="shared" si="7"/>
        <v>-3.184924654925929E-3</v>
      </c>
      <c r="G25">
        <f t="shared" si="8"/>
        <v>0.38725036472980029</v>
      </c>
      <c r="H25">
        <f t="shared" si="1"/>
        <v>-1.2997033899894336E-2</v>
      </c>
      <c r="I25">
        <f t="shared" si="2"/>
        <v>1.274319334226251E-2</v>
      </c>
      <c r="J25">
        <f t="shared" si="9"/>
        <v>0</v>
      </c>
      <c r="K25">
        <f t="shared" si="10"/>
        <v>0.99269326490448473</v>
      </c>
      <c r="L25">
        <f t="shared" si="11"/>
        <v>0.38725036472980029</v>
      </c>
      <c r="M25">
        <f t="shared" si="12"/>
        <v>0.38725036472980029</v>
      </c>
      <c r="N25">
        <f t="shared" si="13"/>
        <v>0.38442082889907797</v>
      </c>
      <c r="P25">
        <f t="shared" si="14"/>
        <v>1</v>
      </c>
      <c r="Q25">
        <f t="shared" si="14"/>
        <v>1</v>
      </c>
      <c r="R25" s="1">
        <v>43647</v>
      </c>
      <c r="S25">
        <v>908602.95532121602</v>
      </c>
      <c r="T25">
        <f t="shared" si="3"/>
        <v>754544.10627269023</v>
      </c>
      <c r="U25">
        <v>1.2041747430902989</v>
      </c>
      <c r="V25">
        <f t="shared" si="15"/>
        <v>1.050732888561833</v>
      </c>
      <c r="W25">
        <f t="shared" si="16"/>
        <v>2.1492326144822615E-2</v>
      </c>
      <c r="X25">
        <f t="shared" si="17"/>
        <v>0.61274963527019966</v>
      </c>
      <c r="Y25">
        <f t="shared" si="4"/>
        <v>-5.9801926534912234E-3</v>
      </c>
      <c r="Z25">
        <f t="shared" si="5"/>
        <v>1.277141748559645E-2</v>
      </c>
      <c r="AA25">
        <f t="shared" si="18"/>
        <v>0.46507519058576507</v>
      </c>
      <c r="AB25">
        <f t="shared" si="24"/>
        <v>1.050732888561833</v>
      </c>
      <c r="AC25">
        <f t="shared" si="19"/>
        <v>0.61274963527019966</v>
      </c>
      <c r="AD25">
        <f t="shared" si="20"/>
        <v>0.61274963527019966</v>
      </c>
      <c r="AE25">
        <f t="shared" si="21"/>
        <v>0.64383619423266647</v>
      </c>
      <c r="AG25">
        <f t="shared" si="22"/>
        <v>1.0282570231317445</v>
      </c>
      <c r="AH25" s="9">
        <f t="shared" si="23"/>
        <v>1.0748335701471297</v>
      </c>
    </row>
    <row r="26" spans="1:34" x14ac:dyDescent="0.25">
      <c r="A26" s="1">
        <v>43678</v>
      </c>
      <c r="B26" s="2">
        <v>555727.97021493129</v>
      </c>
      <c r="C26" s="2">
        <f t="shared" si="0"/>
        <v>610605.1633185657</v>
      </c>
      <c r="D26">
        <v>0.91012654920016811</v>
      </c>
      <c r="E26">
        <f t="shared" si="6"/>
        <v>1.0235346324124728</v>
      </c>
      <c r="F26">
        <f t="shared" si="7"/>
        <v>1.0102542075388542E-2</v>
      </c>
      <c r="G26">
        <f t="shared" si="8"/>
        <v>0.3764624805097298</v>
      </c>
      <c r="H26">
        <f t="shared" si="1"/>
        <v>-1.2997033899894336E-2</v>
      </c>
      <c r="I26">
        <f t="shared" si="2"/>
        <v>1.274319334226251E-2</v>
      </c>
      <c r="J26">
        <f t="shared" si="9"/>
        <v>0</v>
      </c>
      <c r="K26">
        <f t="shared" si="10"/>
        <v>1.0235346324124728</v>
      </c>
      <c r="L26">
        <f t="shared" si="11"/>
        <v>0.3764624805097298</v>
      </c>
      <c r="M26">
        <f t="shared" si="12"/>
        <v>0.3764624805097298</v>
      </c>
      <c r="N26">
        <f t="shared" si="13"/>
        <v>0.38532238660561396</v>
      </c>
      <c r="P26">
        <f t="shared" si="14"/>
        <v>1</v>
      </c>
      <c r="Q26">
        <f t="shared" si="14"/>
        <v>1</v>
      </c>
      <c r="R26" s="1">
        <v>43678</v>
      </c>
      <c r="S26">
        <v>962599.42325271619</v>
      </c>
      <c r="T26">
        <f t="shared" si="3"/>
        <v>755785.54020257981</v>
      </c>
      <c r="U26">
        <v>1.2736409630100918</v>
      </c>
      <c r="V26">
        <f t="shared" si="15"/>
        <v>1.0576878233980562</v>
      </c>
      <c r="W26">
        <f t="shared" si="16"/>
        <v>2.4357504578797276E-2</v>
      </c>
      <c r="X26">
        <f t="shared" si="17"/>
        <v>0.62353751949027025</v>
      </c>
      <c r="Y26">
        <f t="shared" si="4"/>
        <v>-5.9801926534912234E-3</v>
      </c>
      <c r="Z26">
        <f t="shared" si="5"/>
        <v>1.277141748559645E-2</v>
      </c>
      <c r="AA26">
        <f t="shared" si="18"/>
        <v>0.61787158581383161</v>
      </c>
      <c r="AB26">
        <f t="shared" si="24"/>
        <v>1.0576878233980562</v>
      </c>
      <c r="AC26">
        <f t="shared" si="19"/>
        <v>0.62353751949027025</v>
      </c>
      <c r="AD26">
        <f t="shared" si="20"/>
        <v>0.62353751949027025</v>
      </c>
      <c r="AE26">
        <f t="shared" si="21"/>
        <v>0.65950804179668698</v>
      </c>
      <c r="AG26">
        <f t="shared" si="22"/>
        <v>1.0448304284023009</v>
      </c>
      <c r="AH26" s="9">
        <f t="shared" si="23"/>
        <v>1.123018819558</v>
      </c>
    </row>
    <row r="27" spans="1:34" x14ac:dyDescent="0.25">
      <c r="A27" s="1">
        <v>43709</v>
      </c>
      <c r="B27" s="2">
        <v>534701.10210115602</v>
      </c>
      <c r="C27" s="2">
        <f t="shared" si="0"/>
        <v>515194.57169068366</v>
      </c>
      <c r="D27">
        <v>1.0378624532988749</v>
      </c>
      <c r="E27">
        <f t="shared" si="6"/>
        <v>1.1403496076572681</v>
      </c>
      <c r="F27">
        <f t="shared" si="7"/>
        <v>5.7038017476491149E-2</v>
      </c>
      <c r="G27">
        <f t="shared" si="8"/>
        <v>0.36601326736635259</v>
      </c>
      <c r="H27">
        <f t="shared" si="1"/>
        <v>-1.2997033899894336E-2</v>
      </c>
      <c r="I27">
        <f t="shared" si="2"/>
        <v>1.274319334226251E-2</v>
      </c>
      <c r="J27">
        <f t="shared" si="9"/>
        <v>1.7208404462600637</v>
      </c>
      <c r="K27">
        <f t="shared" si="10"/>
        <v>1</v>
      </c>
      <c r="L27">
        <f t="shared" si="11"/>
        <v>0</v>
      </c>
      <c r="M27">
        <f t="shared" si="12"/>
        <v>0</v>
      </c>
      <c r="N27">
        <f t="shared" si="13"/>
        <v>0</v>
      </c>
      <c r="P27">
        <f t="shared" si="14"/>
        <v>0.63398673263364735</v>
      </c>
      <c r="Q27">
        <f t="shared" si="14"/>
        <v>1</v>
      </c>
      <c r="R27" s="1">
        <v>43709</v>
      </c>
      <c r="S27">
        <v>867137.91568897513</v>
      </c>
      <c r="T27">
        <f t="shared" si="3"/>
        <v>690273.73763917037</v>
      </c>
      <c r="U27">
        <v>1.256223246526377</v>
      </c>
      <c r="V27">
        <f t="shared" si="15"/>
        <v>0.98632446899120596</v>
      </c>
      <c r="W27">
        <f t="shared" si="16"/>
        <v>-5.9801926534912234E-3</v>
      </c>
      <c r="X27">
        <f t="shared" si="17"/>
        <v>0.63398673263364735</v>
      </c>
      <c r="Y27">
        <f t="shared" si="4"/>
        <v>-5.9801926534912234E-3</v>
      </c>
      <c r="Z27">
        <f t="shared" si="5"/>
        <v>1.277141748559645E-2</v>
      </c>
      <c r="AA27">
        <f t="shared" si="18"/>
        <v>0</v>
      </c>
      <c r="AB27">
        <f t="shared" si="24"/>
        <v>0.98632446899120596</v>
      </c>
      <c r="AC27">
        <f t="shared" si="19"/>
        <v>0.63398673263364735</v>
      </c>
      <c r="AD27">
        <f t="shared" si="20"/>
        <v>1</v>
      </c>
      <c r="AE27">
        <f t="shared" si="21"/>
        <v>0.98632446899120596</v>
      </c>
      <c r="AG27">
        <f t="shared" si="22"/>
        <v>0.98632446899120596</v>
      </c>
      <c r="AH27" s="9">
        <f t="shared" si="23"/>
        <v>1.1076609408676752</v>
      </c>
    </row>
    <row r="28" spans="1:34" x14ac:dyDescent="0.25">
      <c r="A28" s="1">
        <v>43739</v>
      </c>
      <c r="B28" s="2">
        <v>621312.43803584878</v>
      </c>
      <c r="C28" s="2">
        <f t="shared" si="0"/>
        <v>569192.82917190902</v>
      </c>
      <c r="D28">
        <v>1.0915675781435372</v>
      </c>
      <c r="E28">
        <f t="shared" si="6"/>
        <v>1.0517458981909973</v>
      </c>
      <c r="F28">
        <f t="shared" si="7"/>
        <v>2.1910826943857434E-2</v>
      </c>
      <c r="G28">
        <f t="shared" si="8"/>
        <v>0.38142832045298791</v>
      </c>
      <c r="H28">
        <f t="shared" si="1"/>
        <v>-1.2997033899894336E-2</v>
      </c>
      <c r="I28">
        <f t="shared" si="2"/>
        <v>1.274319334226251E-2</v>
      </c>
      <c r="J28">
        <f t="shared" si="9"/>
        <v>0.35615977727579462</v>
      </c>
      <c r="K28">
        <f t="shared" si="10"/>
        <v>1.0517458981909973</v>
      </c>
      <c r="L28">
        <f t="shared" si="11"/>
        <v>0.38142832045298791</v>
      </c>
      <c r="M28">
        <f t="shared" si="12"/>
        <v>0.38142832045298797</v>
      </c>
      <c r="N28">
        <f t="shared" si="13"/>
        <v>0.40116567149031135</v>
      </c>
      <c r="P28">
        <f t="shared" si="14"/>
        <v>0.99999999999999989</v>
      </c>
      <c r="Q28">
        <f t="shared" si="14"/>
        <v>1</v>
      </c>
      <c r="R28" s="1">
        <v>43739</v>
      </c>
      <c r="S28">
        <v>955945.04922210006</v>
      </c>
      <c r="T28">
        <f t="shared" si="3"/>
        <v>742011.37192219368</v>
      </c>
      <c r="U28">
        <v>1.2883159010699625</v>
      </c>
      <c r="V28">
        <f t="shared" si="15"/>
        <v>1.0255469357316274</v>
      </c>
      <c r="W28">
        <f t="shared" si="16"/>
        <v>1.0955541313640883E-2</v>
      </c>
      <c r="X28">
        <f t="shared" si="17"/>
        <v>0.61857167954701198</v>
      </c>
      <c r="Y28">
        <f t="shared" si="4"/>
        <v>-5.9801926534912234E-3</v>
      </c>
      <c r="Z28">
        <f t="shared" si="5"/>
        <v>1.277141748559645E-2</v>
      </c>
      <c r="AA28">
        <f t="shared" si="18"/>
        <v>0</v>
      </c>
      <c r="AB28">
        <f t="shared" si="24"/>
        <v>1.0255469357316274</v>
      </c>
      <c r="AC28">
        <f t="shared" si="19"/>
        <v>0.61857167954701198</v>
      </c>
      <c r="AD28">
        <f t="shared" si="20"/>
        <v>0.61857167954701209</v>
      </c>
      <c r="AE28">
        <f t="shared" si="21"/>
        <v>0.63437429048980443</v>
      </c>
      <c r="AG28">
        <f t="shared" si="22"/>
        <v>1.0355399619801158</v>
      </c>
      <c r="AH28" s="9">
        <f t="shared" si="23"/>
        <v>1.1470271685929716</v>
      </c>
    </row>
    <row r="29" spans="1:34" x14ac:dyDescent="0.25">
      <c r="A29" s="1"/>
      <c r="B29" s="2"/>
      <c r="C29" s="2"/>
      <c r="R29" s="1"/>
    </row>
    <row r="30" spans="1:34" s="4" customFormat="1" x14ac:dyDescent="0.25">
      <c r="B30" s="4" t="s">
        <v>12</v>
      </c>
      <c r="R30" s="4" t="s">
        <v>1</v>
      </c>
    </row>
    <row r="31" spans="1:34" s="3" customFormat="1" x14ac:dyDescent="0.25"/>
    <row r="32" spans="1:34" s="3" customFormat="1" x14ac:dyDescent="0.25"/>
    <row r="33" spans="1:34" s="3" customFormat="1" x14ac:dyDescent="0.25">
      <c r="B33" s="3" t="s">
        <v>34</v>
      </c>
    </row>
    <row r="34" spans="1:34" x14ac:dyDescent="0.25">
      <c r="A34" t="s">
        <v>8</v>
      </c>
      <c r="B34" t="s">
        <v>9</v>
      </c>
      <c r="C34" t="s">
        <v>10</v>
      </c>
      <c r="D34" t="s">
        <v>11</v>
      </c>
      <c r="E34" t="s">
        <v>18</v>
      </c>
      <c r="F34" t="s">
        <v>22</v>
      </c>
      <c r="G34" t="s">
        <v>19</v>
      </c>
      <c r="H34" t="s">
        <v>20</v>
      </c>
      <c r="I34" t="s">
        <v>21</v>
      </c>
      <c r="J34" t="s">
        <v>23</v>
      </c>
      <c r="K34" t="s">
        <v>24</v>
      </c>
      <c r="L34" t="s">
        <v>27</v>
      </c>
      <c r="M34" t="s">
        <v>25</v>
      </c>
      <c r="N34" t="s">
        <v>30</v>
      </c>
      <c r="P34" t="s">
        <v>26</v>
      </c>
      <c r="Q34" t="s">
        <v>28</v>
      </c>
      <c r="R34" t="s">
        <v>8</v>
      </c>
      <c r="S34" t="s">
        <v>9</v>
      </c>
      <c r="T34" t="s">
        <v>10</v>
      </c>
      <c r="U34" t="s">
        <v>11</v>
      </c>
      <c r="V34" t="s">
        <v>18</v>
      </c>
      <c r="W34" t="s">
        <v>22</v>
      </c>
      <c r="X34" t="s">
        <v>19</v>
      </c>
      <c r="Y34" t="s">
        <v>20</v>
      </c>
      <c r="Z34" t="s">
        <v>21</v>
      </c>
      <c r="AA34" t="s">
        <v>23</v>
      </c>
      <c r="AB34" t="s">
        <v>24</v>
      </c>
      <c r="AC34" t="s">
        <v>27</v>
      </c>
      <c r="AD34" t="s">
        <v>25</v>
      </c>
      <c r="AE34" t="s">
        <v>30</v>
      </c>
      <c r="AG34" t="s">
        <v>35</v>
      </c>
      <c r="AH34" s="10" t="s">
        <v>36</v>
      </c>
    </row>
    <row r="35" spans="1:34" x14ac:dyDescent="0.25">
      <c r="A35" s="1">
        <v>43101</v>
      </c>
      <c r="B35" s="2">
        <v>206846.2984827022</v>
      </c>
      <c r="C35" s="2">
        <v>206846.2984827022</v>
      </c>
      <c r="D35">
        <v>1</v>
      </c>
      <c r="R35" s="1">
        <v>43101</v>
      </c>
      <c r="S35">
        <v>346675.42143680935</v>
      </c>
      <c r="T35">
        <v>346675.42143680935</v>
      </c>
      <c r="U35">
        <v>1</v>
      </c>
      <c r="AH35" s="10">
        <v>1</v>
      </c>
    </row>
    <row r="36" spans="1:34" x14ac:dyDescent="0.25">
      <c r="A36" s="1">
        <v>43132</v>
      </c>
      <c r="B36" s="2">
        <v>209367.55515752319</v>
      </c>
      <c r="C36" s="2">
        <v>230623.73822621896</v>
      </c>
      <c r="D36">
        <v>0.90783176427464907</v>
      </c>
      <c r="E36">
        <f>D35/D36</f>
        <v>1.1015256783827041</v>
      </c>
      <c r="F36">
        <f>LOG(E36)</f>
        <v>4.1994625726392454E-2</v>
      </c>
      <c r="G36">
        <f>B36/(B36+S36)</f>
        <v>0.35922071815476186</v>
      </c>
      <c r="H36">
        <f>QUARTILE($F$36:$F$56,1)</f>
        <v>-1.274319334226247E-2</v>
      </c>
      <c r="I36">
        <f>QUARTILE($F$36:$F$56,3)</f>
        <v>1.2997033899894298E-2</v>
      </c>
      <c r="J36">
        <f>IF(F36&lt;H36, (H36-F36)/(I36-H36), IF(F36&gt;I36, (F36-I36)/(I36-H36), 0))</f>
        <v>1.1265476234415892</v>
      </c>
      <c r="K36">
        <f>IF(J36&gt;1.5,1,E36)</f>
        <v>1.1015256783827041</v>
      </c>
      <c r="L36">
        <f>IF(J36&gt;1.5,0,G36)</f>
        <v>0.35922071815476186</v>
      </c>
      <c r="M36">
        <f>L36/P36</f>
        <v>0.35922071815476192</v>
      </c>
      <c r="N36">
        <f>M36*K36</f>
        <v>0.39569084525454629</v>
      </c>
      <c r="P36">
        <f>L36+AC36</f>
        <v>0.99999999999999989</v>
      </c>
      <c r="Q36">
        <f>M36+AD36</f>
        <v>1</v>
      </c>
      <c r="R36" s="1">
        <v>43132</v>
      </c>
      <c r="S36">
        <v>373470.64034801011</v>
      </c>
      <c r="T36">
        <v>373470.64034801011</v>
      </c>
      <c r="U36">
        <v>1</v>
      </c>
      <c r="V36">
        <f>U35/U36</f>
        <v>1</v>
      </c>
      <c r="W36">
        <f>LOG(V36)</f>
        <v>0</v>
      </c>
      <c r="X36">
        <f>S36/(S36+B36)</f>
        <v>0.64077928184523802</v>
      </c>
      <c r="Y36">
        <f>QUARTILE($W$36:$W$56,1)</f>
        <v>-1.2771417485596452E-2</v>
      </c>
      <c r="Z36">
        <f>QUARTILE($W$36:$W$56,3)</f>
        <v>5.9801926534911844E-3</v>
      </c>
      <c r="AA36">
        <f>IF(W36&lt;Y36, (Y36-W36)/(Z36-Y36), IF(W36&gt;Z36, (W36-Z36)/(Z36-Y36), 0))</f>
        <v>0</v>
      </c>
      <c r="AB36">
        <f>IF(AA36&gt;1.5,1,V36)</f>
        <v>1</v>
      </c>
      <c r="AC36">
        <f>IF(AA36&gt;1.5,0,X36)</f>
        <v>0.64077928184523802</v>
      </c>
      <c r="AD36">
        <f>AC36/P36</f>
        <v>0.64077928184523814</v>
      </c>
      <c r="AE36">
        <f>AD36*AB36</f>
        <v>0.64077928184523814</v>
      </c>
      <c r="AG36">
        <f>AE36+N36</f>
        <v>1.0364701270997845</v>
      </c>
      <c r="AH36" s="10">
        <f>AH35/AG36</f>
        <v>0.96481314208077185</v>
      </c>
    </row>
    <row r="37" spans="1:34" x14ac:dyDescent="0.25">
      <c r="A37" s="1">
        <v>43160</v>
      </c>
      <c r="B37" s="2">
        <v>222070.62316841155</v>
      </c>
      <c r="C37" s="2">
        <v>234897.84161896148</v>
      </c>
      <c r="D37">
        <v>0.94539235285372458</v>
      </c>
      <c r="E37">
        <f t="shared" ref="E37:E56" si="25">D36/D37</f>
        <v>0.96026984091240364</v>
      </c>
      <c r="F37">
        <f t="shared" ref="F37:F56" si="26">LOG(E37)</f>
        <v>-1.7606710760283879E-2</v>
      </c>
      <c r="G37">
        <f t="shared" ref="G37:G56" si="27">B37/(B37+S37)</f>
        <v>0.35541009268898399</v>
      </c>
      <c r="H37">
        <f t="shared" ref="H37:H56" si="28">QUARTILE($F$36:$F$56,1)</f>
        <v>-1.274319334226247E-2</v>
      </c>
      <c r="I37">
        <f t="shared" ref="I37:I56" si="29">QUARTILE($F$36:$F$56,3)</f>
        <v>1.2997033899894298E-2</v>
      </c>
      <c r="J37">
        <f>IF(F37&lt;H37, (H37-F37)/(I37-H37), IF(F37&gt;I37, (F37-I37)/(I37-H37), 0))</f>
        <v>0.18894617255188986</v>
      </c>
      <c r="K37">
        <f t="shared" ref="K37:K56" si="30">IF(J37&gt;1.5,1,E37)</f>
        <v>0.96026984091240364</v>
      </c>
      <c r="L37">
        <f t="shared" ref="L37:L56" si="31">IF(J37&gt;1.5,0,G37)</f>
        <v>0.35541009268898399</v>
      </c>
      <c r="M37">
        <f t="shared" ref="M37:M56" si="32">L37/P37</f>
        <v>0.35541009268898399</v>
      </c>
      <c r="N37">
        <f t="shared" ref="N37:N56" si="33">M37*K37</f>
        <v>0.34128959316511331</v>
      </c>
      <c r="P37">
        <f t="shared" ref="P37:Q56" si="34">L37+AC37</f>
        <v>1</v>
      </c>
      <c r="Q37">
        <f t="shared" si="34"/>
        <v>1</v>
      </c>
      <c r="R37" s="1">
        <v>43160</v>
      </c>
      <c r="S37">
        <v>402758.63108336198</v>
      </c>
      <c r="T37">
        <v>400752.15814823372</v>
      </c>
      <c r="U37">
        <v>1.005006767635138</v>
      </c>
      <c r="V37">
        <f t="shared" ref="V37:V56" si="35">U36/U37</f>
        <v>0.99501817520401448</v>
      </c>
      <c r="W37">
        <f>LOG(V37)</f>
        <v>-2.1689862706369828E-3</v>
      </c>
      <c r="X37">
        <f t="shared" ref="X37:X56" si="36">S37/(S37+B37)</f>
        <v>0.64458990731101606</v>
      </c>
      <c r="Y37">
        <f t="shared" ref="Y37:Y56" si="37">QUARTILE($W$36:$W$56,1)</f>
        <v>-1.2771417485596452E-2</v>
      </c>
      <c r="Z37">
        <f t="shared" ref="Z37:Z56" si="38">QUARTILE($W$36:$W$56,3)</f>
        <v>5.9801926534911844E-3</v>
      </c>
      <c r="AA37">
        <f t="shared" ref="AA37:AA56" si="39">IF(W37&lt;Y37, (Y37-W37)/(Z37-Y37), IF(W37&gt;Z37, (W37-Z37)/(Z37-Y37), 0))</f>
        <v>0</v>
      </c>
      <c r="AB37">
        <f>IF(AA37&gt;1.5,1,V37)</f>
        <v>0.99501817520401448</v>
      </c>
      <c r="AC37">
        <f t="shared" ref="AC37:AC56" si="40">IF(AA37&gt;1.5,0,X37)</f>
        <v>0.64458990731101606</v>
      </c>
      <c r="AD37">
        <f t="shared" ref="AD37:AD56" si="41">AC37/P37</f>
        <v>0.64458990731101606</v>
      </c>
      <c r="AE37">
        <f t="shared" ref="AE37:AE56" si="42">AD37*AB37</f>
        <v>0.64137867332753207</v>
      </c>
      <c r="AG37">
        <f t="shared" ref="AG37:AG56" si="43">AE37+N37</f>
        <v>0.98266826649264538</v>
      </c>
      <c r="AH37" s="10">
        <f t="shared" ref="AH37:AH56" si="44">AH36/AG37</f>
        <v>0.98182995724935507</v>
      </c>
    </row>
    <row r="38" spans="1:34" x14ac:dyDescent="0.25">
      <c r="A38" s="1">
        <v>43191</v>
      </c>
      <c r="B38" s="2">
        <v>221689.53538003686</v>
      </c>
      <c r="C38" s="2">
        <v>248888.99895817379</v>
      </c>
      <c r="D38">
        <v>0.8907164893105306</v>
      </c>
      <c r="E38">
        <f t="shared" si="25"/>
        <v>1.0613841376008617</v>
      </c>
      <c r="F38">
        <f t="shared" si="26"/>
        <v>2.5872592805432897E-2</v>
      </c>
      <c r="G38">
        <f t="shared" si="27"/>
        <v>0.34629152024846688</v>
      </c>
      <c r="H38">
        <f t="shared" si="28"/>
        <v>-1.274319334226247E-2</v>
      </c>
      <c r="I38">
        <f t="shared" si="29"/>
        <v>1.2997033899894298E-2</v>
      </c>
      <c r="J38">
        <f t="shared" ref="J38:J56" si="45">IF(F38&lt;H38, (H38-F38)/(I38-H38), IF(F38&gt;I38, (F38-I38)/(I38-H38), 0))</f>
        <v>0.5002115476452087</v>
      </c>
      <c r="K38">
        <f t="shared" si="30"/>
        <v>1.0613841376008617</v>
      </c>
      <c r="L38">
        <f t="shared" si="31"/>
        <v>0.34629152024846688</v>
      </c>
      <c r="M38">
        <f t="shared" si="32"/>
        <v>0.34629152024846688</v>
      </c>
      <c r="N38">
        <f t="shared" si="33"/>
        <v>0.36754832657741038</v>
      </c>
      <c r="P38">
        <f t="shared" si="34"/>
        <v>1</v>
      </c>
      <c r="Q38">
        <f t="shared" si="34"/>
        <v>1</v>
      </c>
      <c r="R38" s="1">
        <v>43191</v>
      </c>
      <c r="S38">
        <v>418492.28374441899</v>
      </c>
      <c r="T38">
        <v>423055.10441680724</v>
      </c>
      <c r="U38">
        <v>0.98921459491978425</v>
      </c>
      <c r="V38">
        <f t="shared" si="35"/>
        <v>1.0159643547481569</v>
      </c>
      <c r="W38">
        <f t="shared" ref="W38:W56" si="46">LOG(V38)</f>
        <v>6.8784709324017212E-3</v>
      </c>
      <c r="X38">
        <f t="shared" si="36"/>
        <v>0.65370847975153323</v>
      </c>
      <c r="Y38">
        <f t="shared" si="37"/>
        <v>-1.2771417485596452E-2</v>
      </c>
      <c r="Z38">
        <f t="shared" si="38"/>
        <v>5.9801926534911844E-3</v>
      </c>
      <c r="AA38">
        <f t="shared" si="39"/>
        <v>4.7904061157824536E-2</v>
      </c>
      <c r="AB38">
        <f t="shared" ref="AB38:AB56" si="47">IF(AA38&gt;1.5,1,V38)</f>
        <v>1.0159643547481569</v>
      </c>
      <c r="AC38">
        <f t="shared" si="40"/>
        <v>0.65370847975153323</v>
      </c>
      <c r="AD38">
        <f t="shared" si="41"/>
        <v>0.65370847975153323</v>
      </c>
      <c r="AE38">
        <f t="shared" si="42"/>
        <v>0.66414451382416506</v>
      </c>
      <c r="AG38">
        <f t="shared" si="43"/>
        <v>1.0316928404015755</v>
      </c>
      <c r="AH38" s="10">
        <f t="shared" si="44"/>
        <v>0.9516688677098778</v>
      </c>
    </row>
    <row r="39" spans="1:34" x14ac:dyDescent="0.25">
      <c r="A39" s="1">
        <v>43221</v>
      </c>
      <c r="B39" s="2">
        <v>233974.79377028649</v>
      </c>
      <c r="C39" s="2">
        <v>255464.10609788925</v>
      </c>
      <c r="D39">
        <v>0.91588128502339017</v>
      </c>
      <c r="E39">
        <f t="shared" si="25"/>
        <v>0.97252395466054653</v>
      </c>
      <c r="F39">
        <f t="shared" si="26"/>
        <v>-1.2099692574218539E-2</v>
      </c>
      <c r="G39">
        <f t="shared" si="27"/>
        <v>0.37100077951584332</v>
      </c>
      <c r="H39">
        <f t="shared" si="28"/>
        <v>-1.274319334226247E-2</v>
      </c>
      <c r="I39">
        <f t="shared" si="29"/>
        <v>1.2997033899894298E-2</v>
      </c>
      <c r="J39">
        <f t="shared" si="45"/>
        <v>0</v>
      </c>
      <c r="K39">
        <f t="shared" si="30"/>
        <v>0.97252395466054653</v>
      </c>
      <c r="L39">
        <f t="shared" si="31"/>
        <v>0.37100077951584332</v>
      </c>
      <c r="M39">
        <f t="shared" si="32"/>
        <v>0.37100077951584332</v>
      </c>
      <c r="N39">
        <f t="shared" si="33"/>
        <v>0.36080714527689345</v>
      </c>
      <c r="P39">
        <f t="shared" si="34"/>
        <v>1</v>
      </c>
      <c r="Q39">
        <f t="shared" si="34"/>
        <v>1</v>
      </c>
      <c r="R39" s="1">
        <v>43221</v>
      </c>
      <c r="S39">
        <v>396683.70262323599</v>
      </c>
      <c r="T39">
        <v>409207.79878628132</v>
      </c>
      <c r="U39">
        <v>0.96939428769394909</v>
      </c>
      <c r="V39">
        <f t="shared" si="35"/>
        <v>1.0204460738808199</v>
      </c>
      <c r="W39">
        <f t="shared" si="46"/>
        <v>8.7900590914847115E-3</v>
      </c>
      <c r="X39">
        <f t="shared" si="36"/>
        <v>0.62899922048415668</v>
      </c>
      <c r="Y39">
        <f t="shared" si="37"/>
        <v>-1.2771417485596452E-2</v>
      </c>
      <c r="Z39">
        <f t="shared" si="38"/>
        <v>5.9801926534911844E-3</v>
      </c>
      <c r="AA39">
        <f t="shared" si="39"/>
        <v>0.14984667541356222</v>
      </c>
      <c r="AB39">
        <f t="shared" si="47"/>
        <v>1.0204460738808199</v>
      </c>
      <c r="AC39">
        <f t="shared" si="40"/>
        <v>0.62899922048415668</v>
      </c>
      <c r="AD39">
        <f t="shared" si="41"/>
        <v>0.62899922048415668</v>
      </c>
      <c r="AE39">
        <f t="shared" si="42"/>
        <v>0.64185978501715391</v>
      </c>
      <c r="AG39">
        <f t="shared" si="43"/>
        <v>1.0026669302940474</v>
      </c>
      <c r="AH39" s="10">
        <f t="shared" si="44"/>
        <v>0.94913758393406511</v>
      </c>
    </row>
    <row r="40" spans="1:34" x14ac:dyDescent="0.25">
      <c r="A40" s="1">
        <v>43252</v>
      </c>
      <c r="B40" s="2">
        <v>255027.98362435075</v>
      </c>
      <c r="C40" s="2">
        <v>275039.18485907774</v>
      </c>
      <c r="D40">
        <v>0.92724236277467098</v>
      </c>
      <c r="E40">
        <f t="shared" si="25"/>
        <v>0.98774745610491299</v>
      </c>
      <c r="F40">
        <f t="shared" si="26"/>
        <v>-5.3540801491954735E-3</v>
      </c>
      <c r="G40">
        <f t="shared" si="27"/>
        <v>0.36815886837118011</v>
      </c>
      <c r="H40">
        <f t="shared" si="28"/>
        <v>-1.274319334226247E-2</v>
      </c>
      <c r="I40">
        <f t="shared" si="29"/>
        <v>1.2997033899894298E-2</v>
      </c>
      <c r="J40">
        <f t="shared" si="45"/>
        <v>0</v>
      </c>
      <c r="K40">
        <f t="shared" si="30"/>
        <v>0.98774745610491299</v>
      </c>
      <c r="L40">
        <f t="shared" si="31"/>
        <v>0.36815886837118011</v>
      </c>
      <c r="M40">
        <f t="shared" si="32"/>
        <v>0.36815886837118011</v>
      </c>
      <c r="N40">
        <f t="shared" si="33"/>
        <v>0.36364798567609669</v>
      </c>
      <c r="P40">
        <f t="shared" si="34"/>
        <v>1</v>
      </c>
      <c r="Q40">
        <f t="shared" si="34"/>
        <v>1</v>
      </c>
      <c r="R40" s="1">
        <v>43252</v>
      </c>
      <c r="S40">
        <v>437683.79255166114</v>
      </c>
      <c r="T40">
        <v>441043.05452323187</v>
      </c>
      <c r="U40">
        <v>0.99238336952114103</v>
      </c>
      <c r="V40">
        <f t="shared" si="35"/>
        <v>0.97683447492848963</v>
      </c>
      <c r="W40">
        <f t="shared" si="46"/>
        <v>-1.0179021455680571E-2</v>
      </c>
      <c r="X40">
        <f t="shared" si="36"/>
        <v>0.63184113162881983</v>
      </c>
      <c r="Y40">
        <f t="shared" si="37"/>
        <v>-1.2771417485596452E-2</v>
      </c>
      <c r="Z40">
        <f t="shared" si="38"/>
        <v>5.9801926534911844E-3</v>
      </c>
      <c r="AA40">
        <f t="shared" si="39"/>
        <v>0</v>
      </c>
      <c r="AB40">
        <f t="shared" si="47"/>
        <v>0.97683447492848963</v>
      </c>
      <c r="AC40">
        <f t="shared" si="40"/>
        <v>0.63184113162881983</v>
      </c>
      <c r="AD40">
        <f t="shared" si="41"/>
        <v>0.63184113162881983</v>
      </c>
      <c r="AE40">
        <f t="shared" si="42"/>
        <v>0.61720420005286092</v>
      </c>
      <c r="AG40">
        <f t="shared" si="43"/>
        <v>0.9808521857289576</v>
      </c>
      <c r="AH40" s="10">
        <f t="shared" si="44"/>
        <v>0.96766627810354255</v>
      </c>
    </row>
    <row r="41" spans="1:34" x14ac:dyDescent="0.25">
      <c r="A41" s="1">
        <v>43282</v>
      </c>
      <c r="B41" s="2">
        <v>253090.6629096276</v>
      </c>
      <c r="C41" s="2">
        <v>287914.23358064401</v>
      </c>
      <c r="D41">
        <v>0.87904880478490688</v>
      </c>
      <c r="E41">
        <f t="shared" si="25"/>
        <v>1.0548246669894017</v>
      </c>
      <c r="F41">
        <f t="shared" si="26"/>
        <v>2.3180277181429995E-2</v>
      </c>
      <c r="G41">
        <f t="shared" si="27"/>
        <v>0.35659387935674702</v>
      </c>
      <c r="H41">
        <f t="shared" si="28"/>
        <v>-1.274319334226247E-2</v>
      </c>
      <c r="I41">
        <f t="shared" si="29"/>
        <v>1.2997033899894298E-2</v>
      </c>
      <c r="J41">
        <f t="shared" si="45"/>
        <v>0.39561590446481409</v>
      </c>
      <c r="K41">
        <f t="shared" si="30"/>
        <v>1.0548246669894017</v>
      </c>
      <c r="L41">
        <f t="shared" si="31"/>
        <v>0.35659387935674702</v>
      </c>
      <c r="M41">
        <f t="shared" si="32"/>
        <v>0.35659387935674702</v>
      </c>
      <c r="N41">
        <f t="shared" si="33"/>
        <v>0.37614402004293956</v>
      </c>
      <c r="P41">
        <f t="shared" si="34"/>
        <v>1</v>
      </c>
      <c r="Q41">
        <f t="shared" si="34"/>
        <v>1</v>
      </c>
      <c r="R41" s="1">
        <v>43282</v>
      </c>
      <c r="S41">
        <v>456654.16884736472</v>
      </c>
      <c r="T41">
        <v>455894.62085652136</v>
      </c>
      <c r="U41">
        <v>1.0016660604361076</v>
      </c>
      <c r="V41">
        <f t="shared" si="35"/>
        <v>0.99073274888546681</v>
      </c>
      <c r="W41">
        <f t="shared" si="46"/>
        <v>-4.0434810720727998E-3</v>
      </c>
      <c r="X41">
        <f t="shared" si="36"/>
        <v>0.64340612064325309</v>
      </c>
      <c r="Y41">
        <f t="shared" si="37"/>
        <v>-1.2771417485596452E-2</v>
      </c>
      <c r="Z41">
        <f t="shared" si="38"/>
        <v>5.9801926534911844E-3</v>
      </c>
      <c r="AA41">
        <f t="shared" si="39"/>
        <v>0</v>
      </c>
      <c r="AB41">
        <f t="shared" si="47"/>
        <v>0.99073274888546681</v>
      </c>
      <c r="AC41">
        <f t="shared" si="40"/>
        <v>0.64340612064325309</v>
      </c>
      <c r="AD41">
        <f t="shared" si="41"/>
        <v>0.64340612064325309</v>
      </c>
      <c r="AE41">
        <f t="shared" si="42"/>
        <v>0.63744351455462445</v>
      </c>
      <c r="AG41">
        <f t="shared" si="43"/>
        <v>1.013587534597564</v>
      </c>
      <c r="AH41" s="10">
        <f t="shared" si="44"/>
        <v>0.95469433578595253</v>
      </c>
    </row>
    <row r="42" spans="1:34" x14ac:dyDescent="0.25">
      <c r="A42" s="1">
        <v>43313</v>
      </c>
      <c r="B42" s="2">
        <v>359658.25455290952</v>
      </c>
      <c r="C42" s="2">
        <v>406490.7504940955</v>
      </c>
      <c r="D42">
        <v>0.88478828636503937</v>
      </c>
      <c r="E42">
        <f t="shared" si="25"/>
        <v>0.99351315826782483</v>
      </c>
      <c r="F42">
        <f t="shared" si="26"/>
        <v>-2.8263766414683028E-3</v>
      </c>
      <c r="G42">
        <f t="shared" si="27"/>
        <v>0.42788110897471704</v>
      </c>
      <c r="H42">
        <f t="shared" si="28"/>
        <v>-1.274319334226247E-2</v>
      </c>
      <c r="I42">
        <f t="shared" si="29"/>
        <v>1.2997033899894298E-2</v>
      </c>
      <c r="J42">
        <f t="shared" si="45"/>
        <v>0</v>
      </c>
      <c r="K42">
        <f t="shared" si="30"/>
        <v>0.99351315826782483</v>
      </c>
      <c r="L42">
        <f t="shared" si="31"/>
        <v>0.42788110897471704</v>
      </c>
      <c r="M42">
        <f t="shared" si="32"/>
        <v>0.42788110897471704</v>
      </c>
      <c r="N42">
        <f t="shared" si="33"/>
        <v>0.42510551194061047</v>
      </c>
      <c r="P42">
        <f t="shared" si="34"/>
        <v>1</v>
      </c>
      <c r="Q42">
        <f t="shared" si="34"/>
        <v>1</v>
      </c>
      <c r="R42" s="1">
        <v>43313</v>
      </c>
      <c r="S42">
        <v>480898.26222044788</v>
      </c>
      <c r="T42">
        <v>466185.5752777282</v>
      </c>
      <c r="U42">
        <v>1.0315597215421233</v>
      </c>
      <c r="V42">
        <f t="shared" si="35"/>
        <v>0.97102091087724296</v>
      </c>
      <c r="W42">
        <f t="shared" si="46"/>
        <v>-1.2771417485596452E-2</v>
      </c>
      <c r="X42">
        <f t="shared" si="36"/>
        <v>0.57211889102528291</v>
      </c>
      <c r="Y42">
        <f t="shared" si="37"/>
        <v>-1.2771417485596452E-2</v>
      </c>
      <c r="Z42">
        <f t="shared" si="38"/>
        <v>5.9801926534911844E-3</v>
      </c>
      <c r="AA42" s="5">
        <f t="shared" si="39"/>
        <v>0</v>
      </c>
      <c r="AB42">
        <f t="shared" si="47"/>
        <v>0.97102091087724296</v>
      </c>
      <c r="AC42">
        <f t="shared" si="40"/>
        <v>0.57211889102528291</v>
      </c>
      <c r="AD42">
        <f t="shared" si="41"/>
        <v>0.57211889102528291</v>
      </c>
      <c r="AE42">
        <f t="shared" si="42"/>
        <v>0.55553940669344826</v>
      </c>
      <c r="AG42">
        <f t="shared" si="43"/>
        <v>0.98064491863405867</v>
      </c>
      <c r="AH42" s="10">
        <f t="shared" si="44"/>
        <v>0.97353722804758658</v>
      </c>
    </row>
    <row r="43" spans="1:34" x14ac:dyDescent="0.25">
      <c r="A43" s="1">
        <v>43344</v>
      </c>
      <c r="B43" s="2">
        <v>326571.63090798049</v>
      </c>
      <c r="C43" s="2">
        <v>330255.31492307939</v>
      </c>
      <c r="D43">
        <v>0.98884595084879445</v>
      </c>
      <c r="E43">
        <f t="shared" si="25"/>
        <v>0.89476857907499618</v>
      </c>
      <c r="F43">
        <f t="shared" si="26"/>
        <v>-4.8289275105067885E-2</v>
      </c>
      <c r="G43">
        <f t="shared" si="27"/>
        <v>0.37571622834224605</v>
      </c>
      <c r="H43">
        <f t="shared" si="28"/>
        <v>-1.274319334226247E-2</v>
      </c>
      <c r="I43">
        <f t="shared" si="29"/>
        <v>1.2997033899894298E-2</v>
      </c>
      <c r="J43">
        <f t="shared" si="45"/>
        <v>1.3809544658793391</v>
      </c>
      <c r="K43">
        <f t="shared" si="30"/>
        <v>0.89476857907499618</v>
      </c>
      <c r="L43">
        <f t="shared" si="31"/>
        <v>0.37571622834224605</v>
      </c>
      <c r="M43">
        <f t="shared" si="32"/>
        <v>0.37571622834224605</v>
      </c>
      <c r="N43">
        <f t="shared" si="33"/>
        <v>0.3361790757692083</v>
      </c>
      <c r="P43">
        <f t="shared" si="34"/>
        <v>1</v>
      </c>
      <c r="Q43">
        <f t="shared" si="34"/>
        <v>1</v>
      </c>
      <c r="R43" s="1">
        <v>43344</v>
      </c>
      <c r="S43">
        <v>542625.93436327809</v>
      </c>
      <c r="T43">
        <v>491068.43714768655</v>
      </c>
      <c r="U43">
        <v>1.1049904520743732</v>
      </c>
      <c r="V43">
        <f t="shared" si="35"/>
        <v>0.93354627599324491</v>
      </c>
      <c r="W43">
        <f t="shared" si="46"/>
        <v>-2.9864149155302212E-2</v>
      </c>
      <c r="X43">
        <f t="shared" si="36"/>
        <v>0.62428377165775395</v>
      </c>
      <c r="Y43">
        <f t="shared" si="37"/>
        <v>-1.2771417485596452E-2</v>
      </c>
      <c r="Z43">
        <f t="shared" si="38"/>
        <v>5.9801926534911844E-3</v>
      </c>
      <c r="AA43" s="5">
        <f t="shared" si="39"/>
        <v>0.91153407856299484</v>
      </c>
      <c r="AB43">
        <f t="shared" si="47"/>
        <v>0.93354627599324491</v>
      </c>
      <c r="AC43">
        <f t="shared" si="40"/>
        <v>0.62428377165775395</v>
      </c>
      <c r="AD43">
        <f t="shared" si="41"/>
        <v>0.62428377165775395</v>
      </c>
      <c r="AE43">
        <f t="shared" si="42"/>
        <v>0.58279779019411349</v>
      </c>
      <c r="AG43">
        <f t="shared" si="43"/>
        <v>0.91897686596332173</v>
      </c>
      <c r="AH43" s="10">
        <f t="shared" si="44"/>
        <v>1.0593707677581978</v>
      </c>
    </row>
    <row r="44" spans="1:34" x14ac:dyDescent="0.25">
      <c r="A44" s="1">
        <v>43374</v>
      </c>
      <c r="B44" s="2">
        <v>346060.43226733338</v>
      </c>
      <c r="C44" s="2">
        <v>351985.12223590672</v>
      </c>
      <c r="D44">
        <v>0.98316778297066065</v>
      </c>
      <c r="E44">
        <f t="shared" si="25"/>
        <v>1.0057753803333314</v>
      </c>
      <c r="F44">
        <f t="shared" si="26"/>
        <v>2.5010006264845029E-3</v>
      </c>
      <c r="G44">
        <f t="shared" si="27"/>
        <v>0.38424537603496428</v>
      </c>
      <c r="H44">
        <f t="shared" si="28"/>
        <v>-1.274319334226247E-2</v>
      </c>
      <c r="I44">
        <f t="shared" si="29"/>
        <v>1.2997033899894298E-2</v>
      </c>
      <c r="J44">
        <f t="shared" si="45"/>
        <v>0</v>
      </c>
      <c r="K44">
        <f t="shared" si="30"/>
        <v>1.0057753803333314</v>
      </c>
      <c r="L44">
        <f t="shared" si="31"/>
        <v>0.38424537603496428</v>
      </c>
      <c r="M44">
        <f t="shared" si="32"/>
        <v>0.38424537603496428</v>
      </c>
      <c r="N44">
        <f t="shared" si="33"/>
        <v>0.38646453922289015</v>
      </c>
      <c r="P44">
        <f t="shared" si="34"/>
        <v>1</v>
      </c>
      <c r="Q44">
        <f t="shared" si="34"/>
        <v>1</v>
      </c>
      <c r="R44" s="1">
        <v>43374</v>
      </c>
      <c r="S44">
        <v>554563.1115689982</v>
      </c>
      <c r="T44">
        <v>512624.30135373934</v>
      </c>
      <c r="U44">
        <v>1.0818119821953558</v>
      </c>
      <c r="V44">
        <f t="shared" si="35"/>
        <v>1.0214255991433747</v>
      </c>
      <c r="W44">
        <f t="shared" si="46"/>
        <v>9.2067380186330143E-3</v>
      </c>
      <c r="X44">
        <f t="shared" si="36"/>
        <v>0.61575462396503566</v>
      </c>
      <c r="Y44">
        <f t="shared" si="37"/>
        <v>-1.2771417485596452E-2</v>
      </c>
      <c r="Z44">
        <f t="shared" si="38"/>
        <v>5.9801926534911844E-3</v>
      </c>
      <c r="AA44">
        <f t="shared" si="39"/>
        <v>0.17206764332285859</v>
      </c>
      <c r="AB44">
        <f t="shared" si="47"/>
        <v>1.0214255991433747</v>
      </c>
      <c r="AC44">
        <f t="shared" si="40"/>
        <v>0.61575462396503566</v>
      </c>
      <c r="AD44">
        <f t="shared" si="41"/>
        <v>0.61575462396503566</v>
      </c>
      <c r="AE44">
        <f t="shared" si="42"/>
        <v>0.62894753570878992</v>
      </c>
      <c r="AG44">
        <f t="shared" si="43"/>
        <v>1.01541207493168</v>
      </c>
      <c r="AH44" s="10">
        <f t="shared" si="44"/>
        <v>1.0432914812732315</v>
      </c>
    </row>
    <row r="45" spans="1:34" x14ac:dyDescent="0.25">
      <c r="A45" s="1">
        <v>43405</v>
      </c>
      <c r="B45" s="2">
        <v>370211.40294398722</v>
      </c>
      <c r="C45" s="2">
        <v>380546.04911021778</v>
      </c>
      <c r="D45">
        <v>0.97284258714446059</v>
      </c>
      <c r="E45">
        <f t="shared" si="25"/>
        <v>1.0106134291021398</v>
      </c>
      <c r="F45">
        <f t="shared" si="26"/>
        <v>4.585064876095335E-3</v>
      </c>
      <c r="G45">
        <f t="shared" si="27"/>
        <v>0.39798137741099882</v>
      </c>
      <c r="H45">
        <f t="shared" si="28"/>
        <v>-1.274319334226247E-2</v>
      </c>
      <c r="I45">
        <f t="shared" si="29"/>
        <v>1.2997033899894298E-2</v>
      </c>
      <c r="J45">
        <f t="shared" si="45"/>
        <v>0</v>
      </c>
      <c r="K45">
        <f t="shared" si="30"/>
        <v>1.0106134291021398</v>
      </c>
      <c r="L45">
        <f t="shared" si="31"/>
        <v>0.39798137741099882</v>
      </c>
      <c r="M45">
        <f t="shared" si="32"/>
        <v>0.39798137741099882</v>
      </c>
      <c r="N45">
        <f t="shared" si="33"/>
        <v>0.40220532454412239</v>
      </c>
      <c r="P45">
        <f t="shared" si="34"/>
        <v>1</v>
      </c>
      <c r="Q45">
        <f t="shared" si="34"/>
        <v>1</v>
      </c>
      <c r="R45" s="1">
        <v>43405</v>
      </c>
      <c r="S45">
        <v>560011.52696377761</v>
      </c>
      <c r="T45">
        <v>540380.183576348</v>
      </c>
      <c r="U45">
        <v>1.0363287625713906</v>
      </c>
      <c r="V45">
        <f t="shared" si="35"/>
        <v>1.0438887940455401</v>
      </c>
      <c r="W45">
        <f t="shared" si="46"/>
        <v>1.8654235539049883E-2</v>
      </c>
      <c r="X45">
        <f t="shared" si="36"/>
        <v>0.6020186225890013</v>
      </c>
      <c r="Y45">
        <f t="shared" si="37"/>
        <v>-1.2771417485596452E-2</v>
      </c>
      <c r="Z45">
        <f t="shared" si="38"/>
        <v>5.9801926534911844E-3</v>
      </c>
      <c r="AA45">
        <f t="shared" si="39"/>
        <v>0.67589091238302368</v>
      </c>
      <c r="AB45">
        <f t="shared" si="47"/>
        <v>1.0438887940455401</v>
      </c>
      <c r="AC45">
        <f t="shared" si="40"/>
        <v>0.6020186225890013</v>
      </c>
      <c r="AD45">
        <f t="shared" si="41"/>
        <v>0.6020186225890013</v>
      </c>
      <c r="AE45">
        <f t="shared" si="42"/>
        <v>0.62844049392738977</v>
      </c>
      <c r="AG45">
        <f t="shared" si="43"/>
        <v>1.0306458184715122</v>
      </c>
      <c r="AH45" s="10">
        <f t="shared" si="44"/>
        <v>1.0122696493548806</v>
      </c>
    </row>
    <row r="46" spans="1:34" x14ac:dyDescent="0.25">
      <c r="A46" s="1">
        <v>43435</v>
      </c>
      <c r="B46" s="2">
        <v>432405.86416412587</v>
      </c>
      <c r="C46" s="2">
        <v>435721.05535047647</v>
      </c>
      <c r="D46">
        <v>0.99239148270288657</v>
      </c>
      <c r="E46">
        <f t="shared" si="25"/>
        <v>0.98030122597870106</v>
      </c>
      <c r="F46">
        <f t="shared" si="26"/>
        <v>-8.6404542268341215E-3</v>
      </c>
      <c r="G46">
        <f t="shared" si="27"/>
        <v>0.41856962081549198</v>
      </c>
      <c r="H46">
        <f t="shared" si="28"/>
        <v>-1.274319334226247E-2</v>
      </c>
      <c r="I46">
        <f t="shared" si="29"/>
        <v>1.2997033899894298E-2</v>
      </c>
      <c r="J46">
        <f t="shared" si="45"/>
        <v>0</v>
      </c>
      <c r="K46">
        <f t="shared" si="30"/>
        <v>0.98030122597870106</v>
      </c>
      <c r="L46">
        <f t="shared" si="31"/>
        <v>0.41856962081549198</v>
      </c>
      <c r="M46">
        <f t="shared" si="32"/>
        <v>0.41856962081549198</v>
      </c>
      <c r="N46">
        <f t="shared" si="33"/>
        <v>0.41032431244286682</v>
      </c>
      <c r="P46">
        <f t="shared" si="34"/>
        <v>1</v>
      </c>
      <c r="Q46">
        <f t="shared" si="34"/>
        <v>1</v>
      </c>
      <c r="R46" s="1">
        <v>43435</v>
      </c>
      <c r="S46">
        <v>600650.15008190798</v>
      </c>
      <c r="T46">
        <v>556123.68911959301</v>
      </c>
      <c r="U46">
        <v>1.0800657512590508</v>
      </c>
      <c r="V46">
        <f t="shared" si="35"/>
        <v>0.95950525360453731</v>
      </c>
      <c r="W46">
        <f t="shared" si="46"/>
        <v>-1.7952643017916266E-2</v>
      </c>
      <c r="X46">
        <f t="shared" si="36"/>
        <v>0.58143037918450802</v>
      </c>
      <c r="Y46">
        <f t="shared" si="37"/>
        <v>-1.2771417485596452E-2</v>
      </c>
      <c r="Z46">
        <f t="shared" si="38"/>
        <v>5.9801926534911844E-3</v>
      </c>
      <c r="AA46">
        <f t="shared" si="39"/>
        <v>0.27630830066798245</v>
      </c>
      <c r="AB46">
        <f t="shared" si="47"/>
        <v>0.95950525360453731</v>
      </c>
      <c r="AC46">
        <f t="shared" si="40"/>
        <v>0.58143037918450802</v>
      </c>
      <c r="AD46">
        <f t="shared" si="41"/>
        <v>0.58143037918450802</v>
      </c>
      <c r="AE46">
        <f t="shared" si="42"/>
        <v>0.55788550343281362</v>
      </c>
      <c r="AG46">
        <f t="shared" si="43"/>
        <v>0.96820981587568045</v>
      </c>
      <c r="AH46" s="10">
        <f t="shared" si="44"/>
        <v>1.0455064932794045</v>
      </c>
    </row>
    <row r="47" spans="1:34" x14ac:dyDescent="0.25">
      <c r="A47" s="1">
        <v>43466</v>
      </c>
      <c r="B47" s="2">
        <v>461724.24261128681</v>
      </c>
      <c r="C47" s="2">
        <v>459683.43318443658</v>
      </c>
      <c r="D47">
        <v>1.0044395975132552</v>
      </c>
      <c r="E47">
        <f t="shared" si="25"/>
        <v>0.98800513755113129</v>
      </c>
      <c r="F47">
        <f t="shared" si="26"/>
        <v>-5.2407971084186987E-3</v>
      </c>
      <c r="G47">
        <f t="shared" si="27"/>
        <v>0.41623834447334812</v>
      </c>
      <c r="H47">
        <f t="shared" si="28"/>
        <v>-1.274319334226247E-2</v>
      </c>
      <c r="I47">
        <f t="shared" si="29"/>
        <v>1.2997033899894298E-2</v>
      </c>
      <c r="J47" s="5">
        <f t="shared" si="45"/>
        <v>0</v>
      </c>
      <c r="K47" s="6">
        <f t="shared" si="30"/>
        <v>0.98800513755113129</v>
      </c>
      <c r="L47" s="6">
        <f t="shared" si="31"/>
        <v>0.41623834447334812</v>
      </c>
      <c r="M47">
        <f t="shared" si="32"/>
        <v>0.41623834447334812</v>
      </c>
      <c r="N47">
        <f t="shared" si="33"/>
        <v>0.41124562278544546</v>
      </c>
      <c r="P47">
        <f t="shared" si="34"/>
        <v>1</v>
      </c>
      <c r="Q47">
        <f t="shared" si="34"/>
        <v>1</v>
      </c>
      <c r="R47" s="1">
        <v>43466</v>
      </c>
      <c r="S47">
        <v>647554.2482867355</v>
      </c>
      <c r="T47">
        <v>583926.88046314486</v>
      </c>
      <c r="U47">
        <v>1.108964615181141</v>
      </c>
      <c r="V47">
        <f t="shared" si="35"/>
        <v>0.97394067986797783</v>
      </c>
      <c r="W47">
        <f t="shared" si="46"/>
        <v>-1.1467494035703598E-2</v>
      </c>
      <c r="X47">
        <f t="shared" si="36"/>
        <v>0.58376165552665182</v>
      </c>
      <c r="Y47">
        <f t="shared" si="37"/>
        <v>-1.2771417485596452E-2</v>
      </c>
      <c r="Z47">
        <f t="shared" si="38"/>
        <v>5.9801926534911844E-3</v>
      </c>
      <c r="AA47" s="5">
        <f t="shared" si="39"/>
        <v>0</v>
      </c>
      <c r="AB47" s="6">
        <f t="shared" si="47"/>
        <v>0.97394067986797783</v>
      </c>
      <c r="AC47" s="6">
        <f t="shared" si="40"/>
        <v>0.58376165552665182</v>
      </c>
      <c r="AD47">
        <f t="shared" si="41"/>
        <v>0.58376165552665182</v>
      </c>
      <c r="AE47">
        <f t="shared" si="42"/>
        <v>0.56854922366448357</v>
      </c>
      <c r="AG47">
        <f t="shared" si="43"/>
        <v>0.97979484644992909</v>
      </c>
      <c r="AH47" s="10">
        <f t="shared" si="44"/>
        <v>1.0670667406218426</v>
      </c>
    </row>
    <row r="48" spans="1:34" x14ac:dyDescent="0.25">
      <c r="A48" s="1">
        <v>43497</v>
      </c>
      <c r="B48" s="2">
        <v>467568.33542448556</v>
      </c>
      <c r="C48" s="2">
        <v>491028.18037170655</v>
      </c>
      <c r="D48">
        <v>0.95222301716072189</v>
      </c>
      <c r="E48">
        <f t="shared" si="25"/>
        <v>1.0548365030160995</v>
      </c>
      <c r="F48">
        <f t="shared" si="26"/>
        <v>2.3185150306229061E-2</v>
      </c>
      <c r="G48">
        <f t="shared" si="27"/>
        <v>0.4091053853084613</v>
      </c>
      <c r="H48">
        <f t="shared" si="28"/>
        <v>-1.274319334226247E-2</v>
      </c>
      <c r="I48">
        <f t="shared" si="29"/>
        <v>1.2997033899894298E-2</v>
      </c>
      <c r="J48" s="5">
        <f t="shared" si="45"/>
        <v>0.39580522388119771</v>
      </c>
      <c r="K48" s="6">
        <f t="shared" si="30"/>
        <v>1.0548365030160995</v>
      </c>
      <c r="L48" s="6">
        <f t="shared" si="31"/>
        <v>0.4091053853084613</v>
      </c>
      <c r="M48">
        <f t="shared" si="32"/>
        <v>0.40910538530846136</v>
      </c>
      <c r="N48">
        <f t="shared" si="33"/>
        <v>0.43153929400383134</v>
      </c>
      <c r="P48">
        <f t="shared" si="34"/>
        <v>0.99999999999999989</v>
      </c>
      <c r="Q48">
        <f t="shared" si="34"/>
        <v>1</v>
      </c>
      <c r="R48" s="1">
        <v>43497</v>
      </c>
      <c r="S48">
        <v>675336.04133394733</v>
      </c>
      <c r="T48">
        <v>621494.32125582441</v>
      </c>
      <c r="U48">
        <v>1.0866326822895622</v>
      </c>
      <c r="V48">
        <f t="shared" si="35"/>
        <v>1.0205515012161468</v>
      </c>
      <c r="W48">
        <f t="shared" si="46"/>
        <v>8.8349258865986595E-3</v>
      </c>
      <c r="X48">
        <f t="shared" si="36"/>
        <v>0.59089461469153859</v>
      </c>
      <c r="Y48">
        <f t="shared" si="37"/>
        <v>-1.2771417485596452E-2</v>
      </c>
      <c r="Z48">
        <f t="shared" si="38"/>
        <v>5.9801926534911844E-3</v>
      </c>
      <c r="AA48" s="5">
        <f t="shared" si="39"/>
        <v>0.15223936568288599</v>
      </c>
      <c r="AB48" s="6">
        <f t="shared" si="47"/>
        <v>1.0205515012161468</v>
      </c>
      <c r="AC48" s="6">
        <f t="shared" si="40"/>
        <v>0.59089461469153859</v>
      </c>
      <c r="AD48">
        <f t="shared" si="41"/>
        <v>0.5908946146915387</v>
      </c>
      <c r="AE48">
        <f t="shared" si="42"/>
        <v>0.60303838608398641</v>
      </c>
      <c r="AG48">
        <f t="shared" si="43"/>
        <v>1.0345776800878177</v>
      </c>
      <c r="AH48" s="10">
        <f t="shared" si="44"/>
        <v>1.0314032103720496</v>
      </c>
    </row>
    <row r="49" spans="1:34" x14ac:dyDescent="0.25">
      <c r="A49" s="1">
        <v>43525</v>
      </c>
      <c r="B49" s="2">
        <v>442544.8535917608</v>
      </c>
      <c r="C49" s="2">
        <v>512933.42694803368</v>
      </c>
      <c r="D49">
        <v>0.86277249705661296</v>
      </c>
      <c r="E49">
        <f t="shared" si="25"/>
        <v>1.1036779920654325</v>
      </c>
      <c r="F49">
        <f t="shared" si="26"/>
        <v>4.2842382570871702E-2</v>
      </c>
      <c r="G49">
        <f t="shared" si="27"/>
        <v>0.39453337511167236</v>
      </c>
      <c r="H49">
        <f t="shared" si="28"/>
        <v>-1.274319334226247E-2</v>
      </c>
      <c r="I49">
        <f t="shared" si="29"/>
        <v>1.2997033899894298E-2</v>
      </c>
      <c r="J49">
        <f t="shared" si="45"/>
        <v>1.1594827190218959</v>
      </c>
      <c r="K49">
        <f t="shared" si="30"/>
        <v>1.1036779920654325</v>
      </c>
      <c r="L49">
        <f t="shared" si="31"/>
        <v>0.39453337511167236</v>
      </c>
      <c r="M49">
        <f t="shared" si="32"/>
        <v>0.39453337511167236</v>
      </c>
      <c r="N49">
        <f t="shared" si="33"/>
        <v>0.43543780324604864</v>
      </c>
      <c r="P49">
        <f t="shared" si="34"/>
        <v>1</v>
      </c>
      <c r="Q49">
        <f t="shared" si="34"/>
        <v>1</v>
      </c>
      <c r="R49" s="1">
        <v>43525</v>
      </c>
      <c r="S49">
        <v>679146.95123083191</v>
      </c>
      <c r="T49">
        <v>632159.36342120066</v>
      </c>
      <c r="U49">
        <v>1.074328706539025</v>
      </c>
      <c r="V49">
        <f t="shared" si="35"/>
        <v>1.0114527105862923</v>
      </c>
      <c r="W49">
        <f t="shared" si="46"/>
        <v>4.9455825971609843E-3</v>
      </c>
      <c r="X49">
        <f t="shared" si="36"/>
        <v>0.60546662488832759</v>
      </c>
      <c r="Y49">
        <f t="shared" si="37"/>
        <v>-1.2771417485596452E-2</v>
      </c>
      <c r="Z49">
        <f t="shared" si="38"/>
        <v>5.9801926534911844E-3</v>
      </c>
      <c r="AA49">
        <f t="shared" si="39"/>
        <v>0</v>
      </c>
      <c r="AB49">
        <f t="shared" si="47"/>
        <v>1.0114527105862923</v>
      </c>
      <c r="AC49">
        <f t="shared" si="40"/>
        <v>0.60546662488832759</v>
      </c>
      <c r="AD49">
        <f t="shared" si="41"/>
        <v>0.60546662488832759</v>
      </c>
      <c r="AE49">
        <f t="shared" si="42"/>
        <v>0.6124008589128328</v>
      </c>
      <c r="AG49">
        <f t="shared" si="43"/>
        <v>1.0478386621588816</v>
      </c>
      <c r="AH49" s="10">
        <f t="shared" si="44"/>
        <v>0.98431490230283192</v>
      </c>
    </row>
    <row r="50" spans="1:34" x14ac:dyDescent="0.25">
      <c r="A50" s="1">
        <v>43556</v>
      </c>
      <c r="B50" s="2">
        <v>449681.33984425967</v>
      </c>
      <c r="C50" s="2">
        <v>537038.73069604987</v>
      </c>
      <c r="D50">
        <v>0.83733502658445647</v>
      </c>
      <c r="E50">
        <f t="shared" si="25"/>
        <v>1.0303790832397368</v>
      </c>
      <c r="F50">
        <f t="shared" si="26"/>
        <v>1.2997033899894298E-2</v>
      </c>
      <c r="G50">
        <f t="shared" si="27"/>
        <v>0.38154703533515283</v>
      </c>
      <c r="H50">
        <f t="shared" si="28"/>
        <v>-1.274319334226247E-2</v>
      </c>
      <c r="I50">
        <f t="shared" si="29"/>
        <v>1.2997033899894298E-2</v>
      </c>
      <c r="J50">
        <f t="shared" si="45"/>
        <v>0</v>
      </c>
      <c r="K50">
        <f t="shared" si="30"/>
        <v>1.0303790832397368</v>
      </c>
      <c r="L50">
        <f t="shared" si="31"/>
        <v>0.38154703533515283</v>
      </c>
      <c r="M50">
        <f t="shared" si="32"/>
        <v>0.38154703533515283</v>
      </c>
      <c r="N50">
        <f t="shared" si="33"/>
        <v>0.39313808448147425</v>
      </c>
      <c r="P50">
        <f t="shared" si="34"/>
        <v>1</v>
      </c>
      <c r="Q50">
        <f t="shared" si="34"/>
        <v>1</v>
      </c>
      <c r="R50" s="1">
        <v>43556</v>
      </c>
      <c r="S50">
        <v>728892.46154632734</v>
      </c>
      <c r="T50">
        <v>655485.29930107621</v>
      </c>
      <c r="U50">
        <v>1.1119890290804735</v>
      </c>
      <c r="V50">
        <f t="shared" si="35"/>
        <v>0.96613246933507013</v>
      </c>
      <c r="W50">
        <f t="shared" si="46"/>
        <v>-1.4963322076268411E-2</v>
      </c>
      <c r="X50">
        <f t="shared" si="36"/>
        <v>0.61845296466484723</v>
      </c>
      <c r="Y50">
        <f t="shared" si="37"/>
        <v>-1.2771417485596452E-2</v>
      </c>
      <c r="Z50">
        <f t="shared" si="38"/>
        <v>5.9801926534911844E-3</v>
      </c>
      <c r="AA50">
        <f t="shared" si="39"/>
        <v>0.11689154021514905</v>
      </c>
      <c r="AB50">
        <f t="shared" si="47"/>
        <v>0.96613246933507013</v>
      </c>
      <c r="AC50">
        <f t="shared" si="40"/>
        <v>0.61845296466484723</v>
      </c>
      <c r="AD50">
        <f t="shared" si="41"/>
        <v>0.61845296466484723</v>
      </c>
      <c r="AE50">
        <f t="shared" si="42"/>
        <v>0.59750748991924374</v>
      </c>
      <c r="AG50">
        <f t="shared" si="43"/>
        <v>0.99064557440071799</v>
      </c>
      <c r="AH50" s="10">
        <f t="shared" si="44"/>
        <v>0.99360954890277908</v>
      </c>
    </row>
    <row r="51" spans="1:34" x14ac:dyDescent="0.25">
      <c r="A51" s="1">
        <v>43586</v>
      </c>
      <c r="B51" s="2">
        <v>490142.40173234238</v>
      </c>
      <c r="C51" s="2">
        <v>568433.7067122861</v>
      </c>
      <c r="D51">
        <v>0.86226836294989273</v>
      </c>
      <c r="E51">
        <f t="shared" si="25"/>
        <v>0.97108401811225309</v>
      </c>
      <c r="F51">
        <f t="shared" si="26"/>
        <v>-1.274319334226247E-2</v>
      </c>
      <c r="G51">
        <f t="shared" si="27"/>
        <v>0.38538618905321836</v>
      </c>
      <c r="H51">
        <f t="shared" si="28"/>
        <v>-1.274319334226247E-2</v>
      </c>
      <c r="I51">
        <f t="shared" si="29"/>
        <v>1.2997033899894298E-2</v>
      </c>
      <c r="J51">
        <f t="shared" si="45"/>
        <v>0</v>
      </c>
      <c r="K51">
        <f t="shared" si="30"/>
        <v>0.97108401811225309</v>
      </c>
      <c r="L51">
        <f t="shared" si="31"/>
        <v>0.38538618905321836</v>
      </c>
      <c r="M51">
        <f t="shared" si="32"/>
        <v>0.38538618905321836</v>
      </c>
      <c r="N51">
        <f t="shared" si="33"/>
        <v>0.37424236899076768</v>
      </c>
      <c r="P51">
        <f t="shared" si="34"/>
        <v>1</v>
      </c>
      <c r="Q51">
        <f t="shared" si="34"/>
        <v>1</v>
      </c>
      <c r="R51" s="1">
        <v>43586</v>
      </c>
      <c r="S51">
        <v>781678.99626969686</v>
      </c>
      <c r="T51">
        <v>698573.35300085379</v>
      </c>
      <c r="U51">
        <v>1.1189648057886077</v>
      </c>
      <c r="V51">
        <f t="shared" si="35"/>
        <v>0.99376586585025084</v>
      </c>
      <c r="W51">
        <f t="shared" si="46"/>
        <v>-2.7159246034380653E-3</v>
      </c>
      <c r="X51">
        <f t="shared" si="36"/>
        <v>0.61461381094678169</v>
      </c>
      <c r="Y51">
        <f t="shared" si="37"/>
        <v>-1.2771417485596452E-2</v>
      </c>
      <c r="Z51">
        <f t="shared" si="38"/>
        <v>5.9801926534911844E-3</v>
      </c>
      <c r="AA51">
        <f t="shared" si="39"/>
        <v>0</v>
      </c>
      <c r="AB51">
        <f t="shared" si="47"/>
        <v>0.99376586585025084</v>
      </c>
      <c r="AC51">
        <f t="shared" si="40"/>
        <v>0.61461381094678169</v>
      </c>
      <c r="AD51">
        <f t="shared" si="41"/>
        <v>0.61461381094678169</v>
      </c>
      <c r="AE51">
        <f t="shared" si="42"/>
        <v>0.61078222599905085</v>
      </c>
      <c r="AG51">
        <f t="shared" si="43"/>
        <v>0.98502459498981854</v>
      </c>
      <c r="AH51" s="10">
        <f t="shared" si="44"/>
        <v>1.0087154716304818</v>
      </c>
    </row>
    <row r="52" spans="1:34" x14ac:dyDescent="0.25">
      <c r="A52" s="1">
        <v>43617</v>
      </c>
      <c r="B52" s="2">
        <v>526337.55512370134</v>
      </c>
      <c r="C52" s="2">
        <v>587597.84305722825</v>
      </c>
      <c r="D52">
        <v>0.89574453232368223</v>
      </c>
      <c r="E52">
        <f t="shared" si="25"/>
        <v>0.96262754818391383</v>
      </c>
      <c r="F52">
        <f t="shared" si="26"/>
        <v>-1.6541713972739697E-2</v>
      </c>
      <c r="G52">
        <f t="shared" si="27"/>
        <v>0.38725036472980029</v>
      </c>
      <c r="H52">
        <f t="shared" si="28"/>
        <v>-1.274319334226247E-2</v>
      </c>
      <c r="I52">
        <f t="shared" si="29"/>
        <v>1.2997033899894298E-2</v>
      </c>
      <c r="J52">
        <f t="shared" si="45"/>
        <v>0.14757137125254649</v>
      </c>
      <c r="K52">
        <f t="shared" si="30"/>
        <v>0.96262754818391383</v>
      </c>
      <c r="L52">
        <f t="shared" si="31"/>
        <v>0.38725036472980029</v>
      </c>
      <c r="M52">
        <f t="shared" si="32"/>
        <v>0.38725036472980029</v>
      </c>
      <c r="N52">
        <f t="shared" si="33"/>
        <v>0.37277786913317401</v>
      </c>
      <c r="P52">
        <f t="shared" si="34"/>
        <v>1</v>
      </c>
      <c r="Q52">
        <f t="shared" si="34"/>
        <v>1</v>
      </c>
      <c r="R52" s="1">
        <v>43617</v>
      </c>
      <c r="S52">
        <v>832828.51174610679</v>
      </c>
      <c r="T52">
        <v>726705.41617398686</v>
      </c>
      <c r="U52">
        <v>1.1460331699890787</v>
      </c>
      <c r="V52">
        <f t="shared" si="35"/>
        <v>0.97638081958768352</v>
      </c>
      <c r="W52">
        <f t="shared" si="46"/>
        <v>-1.0380760624213538E-2</v>
      </c>
      <c r="X52">
        <f t="shared" si="36"/>
        <v>0.61274963527019966</v>
      </c>
      <c r="Y52">
        <f t="shared" si="37"/>
        <v>-1.2771417485596452E-2</v>
      </c>
      <c r="Z52">
        <f t="shared" si="38"/>
        <v>5.9801926534911844E-3</v>
      </c>
      <c r="AA52">
        <f t="shared" si="39"/>
        <v>0</v>
      </c>
      <c r="AB52">
        <f t="shared" si="47"/>
        <v>0.97638081958768352</v>
      </c>
      <c r="AC52">
        <f t="shared" si="40"/>
        <v>0.61274963527019966</v>
      </c>
      <c r="AD52">
        <f t="shared" si="41"/>
        <v>0.61274963527019966</v>
      </c>
      <c r="AE52">
        <f t="shared" si="42"/>
        <v>0.59827699108717169</v>
      </c>
      <c r="AG52">
        <f t="shared" si="43"/>
        <v>0.97105486022034571</v>
      </c>
      <c r="AH52" s="10">
        <f t="shared" si="44"/>
        <v>1.0387831964525571</v>
      </c>
    </row>
    <row r="53" spans="1:34" x14ac:dyDescent="0.25">
      <c r="A53" s="1">
        <v>43647</v>
      </c>
      <c r="B53" s="2">
        <v>548571.51601449645</v>
      </c>
      <c r="C53" s="2">
        <v>616927.33333544526</v>
      </c>
      <c r="D53">
        <v>0.88919956431273683</v>
      </c>
      <c r="E53">
        <f t="shared" si="25"/>
        <v>1.0073605164393036</v>
      </c>
      <c r="F53">
        <f t="shared" si="26"/>
        <v>3.1849246549259854E-3</v>
      </c>
      <c r="G53">
        <f t="shared" si="27"/>
        <v>0.3764624805097298</v>
      </c>
      <c r="H53">
        <f t="shared" si="28"/>
        <v>-1.274319334226247E-2</v>
      </c>
      <c r="I53">
        <f t="shared" si="29"/>
        <v>1.2997033899894298E-2</v>
      </c>
      <c r="J53">
        <f t="shared" si="45"/>
        <v>0</v>
      </c>
      <c r="K53">
        <f t="shared" si="30"/>
        <v>1.0073605164393036</v>
      </c>
      <c r="L53">
        <f t="shared" si="31"/>
        <v>0.3764624805097298</v>
      </c>
      <c r="M53">
        <f t="shared" si="32"/>
        <v>0.3764624805097298</v>
      </c>
      <c r="N53">
        <f t="shared" si="33"/>
        <v>0.37923343878630267</v>
      </c>
      <c r="P53">
        <f t="shared" si="34"/>
        <v>1</v>
      </c>
      <c r="Q53">
        <f t="shared" si="34"/>
        <v>1</v>
      </c>
      <c r="R53" s="1">
        <v>43647</v>
      </c>
      <c r="S53">
        <v>908602.95532121602</v>
      </c>
      <c r="T53">
        <v>754544.10627269023</v>
      </c>
      <c r="U53">
        <v>1.2041747430902989</v>
      </c>
      <c r="V53">
        <f t="shared" si="35"/>
        <v>0.95171666451663794</v>
      </c>
      <c r="W53">
        <f t="shared" si="46"/>
        <v>-2.1492326144822639E-2</v>
      </c>
      <c r="X53">
        <f t="shared" si="36"/>
        <v>0.62353751949027025</v>
      </c>
      <c r="Y53">
        <f t="shared" si="37"/>
        <v>-1.2771417485596452E-2</v>
      </c>
      <c r="Z53">
        <f t="shared" si="38"/>
        <v>5.9801926534911844E-3</v>
      </c>
      <c r="AA53">
        <f t="shared" si="39"/>
        <v>0.46507519058576718</v>
      </c>
      <c r="AB53">
        <f t="shared" si="47"/>
        <v>0.95171666451663794</v>
      </c>
      <c r="AC53">
        <f t="shared" si="40"/>
        <v>0.62353751949027025</v>
      </c>
      <c r="AD53">
        <f t="shared" si="41"/>
        <v>0.62353751949027025</v>
      </c>
      <c r="AE53">
        <f t="shared" si="42"/>
        <v>0.59343104825025816</v>
      </c>
      <c r="AG53">
        <f t="shared" si="43"/>
        <v>0.97266448703656083</v>
      </c>
      <c r="AH53" s="10">
        <f t="shared" si="44"/>
        <v>1.067976892646139</v>
      </c>
    </row>
    <row r="54" spans="1:34" x14ac:dyDescent="0.25">
      <c r="A54" s="1">
        <v>43678</v>
      </c>
      <c r="B54" s="2">
        <v>555727.97021493129</v>
      </c>
      <c r="C54" s="2">
        <v>610605.1633185657</v>
      </c>
      <c r="D54">
        <v>0.91012654920016811</v>
      </c>
      <c r="E54">
        <f t="shared" si="25"/>
        <v>0.97700651090134416</v>
      </c>
      <c r="F54">
        <f t="shared" si="26"/>
        <v>-1.0102542075388595E-2</v>
      </c>
      <c r="G54">
        <f t="shared" si="27"/>
        <v>0.36601326736635259</v>
      </c>
      <c r="H54">
        <f t="shared" si="28"/>
        <v>-1.274319334226247E-2</v>
      </c>
      <c r="I54">
        <f t="shared" si="29"/>
        <v>1.2997033899894298E-2</v>
      </c>
      <c r="J54">
        <f t="shared" si="45"/>
        <v>0</v>
      </c>
      <c r="K54">
        <f t="shared" si="30"/>
        <v>0.97700651090134416</v>
      </c>
      <c r="L54">
        <f t="shared" si="31"/>
        <v>0.36601326736635259</v>
      </c>
      <c r="M54">
        <f t="shared" si="32"/>
        <v>0.36601326736635259</v>
      </c>
      <c r="N54">
        <f t="shared" si="33"/>
        <v>0.35759734529320097</v>
      </c>
      <c r="P54">
        <f t="shared" si="34"/>
        <v>1</v>
      </c>
      <c r="Q54">
        <f t="shared" si="34"/>
        <v>1</v>
      </c>
      <c r="R54" s="1">
        <v>43678</v>
      </c>
      <c r="S54">
        <v>962599.42325271619</v>
      </c>
      <c r="T54">
        <v>755785.54020257981</v>
      </c>
      <c r="U54">
        <v>1.2736409630100918</v>
      </c>
      <c r="V54">
        <f t="shared" si="35"/>
        <v>0.94545855391175693</v>
      </c>
      <c r="W54">
        <f t="shared" si="46"/>
        <v>-2.4357504578797283E-2</v>
      </c>
      <c r="X54">
        <f t="shared" si="36"/>
        <v>0.63398673263364735</v>
      </c>
      <c r="Y54">
        <f t="shared" si="37"/>
        <v>-1.2771417485596452E-2</v>
      </c>
      <c r="Z54">
        <f t="shared" si="38"/>
        <v>5.9801926534911844E-3</v>
      </c>
      <c r="AA54">
        <f t="shared" si="39"/>
        <v>0.61787158581383317</v>
      </c>
      <c r="AB54">
        <f t="shared" si="47"/>
        <v>0.94545855391175693</v>
      </c>
      <c r="AC54">
        <f t="shared" si="40"/>
        <v>0.63398673263364735</v>
      </c>
      <c r="AD54">
        <f t="shared" si="41"/>
        <v>0.63398673263364735</v>
      </c>
      <c r="AE54">
        <f t="shared" si="42"/>
        <v>0.59940817943504787</v>
      </c>
      <c r="AG54">
        <f t="shared" si="43"/>
        <v>0.95700552472824885</v>
      </c>
      <c r="AH54" s="10">
        <f t="shared" si="44"/>
        <v>1.1159568728188916</v>
      </c>
    </row>
    <row r="55" spans="1:34" x14ac:dyDescent="0.25">
      <c r="A55" s="1">
        <v>43709</v>
      </c>
      <c r="B55" s="2">
        <v>534701.10210115602</v>
      </c>
      <c r="C55" s="2">
        <v>515194.57169068366</v>
      </c>
      <c r="D55">
        <v>1.0378624532988749</v>
      </c>
      <c r="E55">
        <f t="shared" si="25"/>
        <v>0.87692405318961619</v>
      </c>
      <c r="F55">
        <f t="shared" si="26"/>
        <v>-5.7038017476491086E-2</v>
      </c>
      <c r="G55">
        <f t="shared" si="27"/>
        <v>0.38142832045298791</v>
      </c>
      <c r="H55">
        <f t="shared" si="28"/>
        <v>-1.274319334226247E-2</v>
      </c>
      <c r="I55">
        <f t="shared" si="29"/>
        <v>1.2997033899894298E-2</v>
      </c>
      <c r="J55">
        <f t="shared" si="45"/>
        <v>1.7208404462600682</v>
      </c>
      <c r="K55">
        <f t="shared" si="30"/>
        <v>1</v>
      </c>
      <c r="L55">
        <f t="shared" si="31"/>
        <v>0</v>
      </c>
      <c r="M55">
        <f t="shared" si="32"/>
        <v>0</v>
      </c>
      <c r="N55">
        <f t="shared" si="33"/>
        <v>0</v>
      </c>
      <c r="P55">
        <f t="shared" si="34"/>
        <v>0.61857167954701198</v>
      </c>
      <c r="Q55">
        <f t="shared" si="34"/>
        <v>1</v>
      </c>
      <c r="R55" s="1">
        <v>43709</v>
      </c>
      <c r="S55">
        <v>867137.91568897513</v>
      </c>
      <c r="T55">
        <v>690273.73763917037</v>
      </c>
      <c r="U55">
        <v>1.256223246526377</v>
      </c>
      <c r="V55">
        <f t="shared" si="35"/>
        <v>1.0138651442184954</v>
      </c>
      <c r="W55">
        <f t="shared" si="46"/>
        <v>5.9801926534911844E-3</v>
      </c>
      <c r="X55">
        <f t="shared" si="36"/>
        <v>0.61857167954701198</v>
      </c>
      <c r="Y55">
        <f t="shared" si="37"/>
        <v>-1.2771417485596452E-2</v>
      </c>
      <c r="Z55">
        <f t="shared" si="38"/>
        <v>5.9801926534911844E-3</v>
      </c>
      <c r="AA55">
        <f t="shared" si="39"/>
        <v>0</v>
      </c>
      <c r="AB55">
        <f t="shared" si="47"/>
        <v>1.0138651442184954</v>
      </c>
      <c r="AC55">
        <f t="shared" si="40"/>
        <v>0.61857167954701198</v>
      </c>
      <c r="AD55">
        <f t="shared" si="41"/>
        <v>1</v>
      </c>
      <c r="AE55">
        <f t="shared" si="42"/>
        <v>1.0138651442184954</v>
      </c>
      <c r="AG55">
        <f t="shared" si="43"/>
        <v>1.0138651442184954</v>
      </c>
      <c r="AH55" s="10">
        <f t="shared" si="44"/>
        <v>1.1006955700001801</v>
      </c>
    </row>
    <row r="56" spans="1:34" x14ac:dyDescent="0.25">
      <c r="A56" s="1">
        <v>43739</v>
      </c>
      <c r="B56" s="2">
        <v>621312.43803584878</v>
      </c>
      <c r="C56" s="2">
        <v>569192.82917190902</v>
      </c>
      <c r="D56">
        <v>1.0915675781435372</v>
      </c>
      <c r="E56">
        <f t="shared" si="25"/>
        <v>0.95079999999999976</v>
      </c>
      <c r="F56">
        <f t="shared" si="26"/>
        <v>-2.1910826943857452E-2</v>
      </c>
      <c r="G56">
        <f t="shared" si="27"/>
        <v>0.39391947291751084</v>
      </c>
      <c r="H56">
        <f t="shared" si="28"/>
        <v>-1.274319334226247E-2</v>
      </c>
      <c r="I56">
        <f t="shared" si="29"/>
        <v>1.2997033899894298E-2</v>
      </c>
      <c r="J56">
        <f t="shared" si="45"/>
        <v>0.35615977727579795</v>
      </c>
      <c r="K56">
        <f t="shared" si="30"/>
        <v>0.95079999999999976</v>
      </c>
      <c r="L56">
        <f t="shared" si="31"/>
        <v>0.39391947291751084</v>
      </c>
      <c r="M56">
        <f t="shared" si="32"/>
        <v>0.39391947291751084</v>
      </c>
      <c r="N56">
        <f t="shared" si="33"/>
        <v>0.37453863484996919</v>
      </c>
      <c r="P56">
        <f t="shared" si="34"/>
        <v>1</v>
      </c>
      <c r="Q56">
        <f t="shared" si="34"/>
        <v>1</v>
      </c>
      <c r="R56" s="1">
        <v>43739</v>
      </c>
      <c r="S56">
        <v>955945.04922210006</v>
      </c>
      <c r="T56">
        <v>742011.37192219368</v>
      </c>
      <c r="U56">
        <v>1.2883159010699625</v>
      </c>
      <c r="V56">
        <f t="shared" si="35"/>
        <v>0.9750894524262782</v>
      </c>
      <c r="W56">
        <f t="shared" si="46"/>
        <v>-1.0955541313640862E-2</v>
      </c>
      <c r="X56">
        <f t="shared" si="36"/>
        <v>0.60608052708248916</v>
      </c>
      <c r="Y56">
        <f t="shared" si="37"/>
        <v>-1.2771417485596452E-2</v>
      </c>
      <c r="Z56">
        <f t="shared" si="38"/>
        <v>5.9801926534911844E-3</v>
      </c>
      <c r="AA56">
        <f t="shared" si="39"/>
        <v>0</v>
      </c>
      <c r="AB56">
        <f t="shared" si="47"/>
        <v>0.9750894524262782</v>
      </c>
      <c r="AC56">
        <f t="shared" si="40"/>
        <v>0.60608052708248916</v>
      </c>
      <c r="AD56">
        <f t="shared" si="41"/>
        <v>0.60608052708248916</v>
      </c>
      <c r="AE56">
        <f t="shared" si="42"/>
        <v>0.59098272927909445</v>
      </c>
      <c r="AG56">
        <f t="shared" si="43"/>
        <v>0.96552136412906364</v>
      </c>
      <c r="AH56" s="10">
        <f t="shared" si="44"/>
        <v>1.1400012582767123</v>
      </c>
    </row>
    <row r="58" spans="1:34" x14ac:dyDescent="0.25">
      <c r="B58" t="s">
        <v>47</v>
      </c>
    </row>
    <row r="59" spans="1:34" x14ac:dyDescent="0.25">
      <c r="B59" t="s">
        <v>9</v>
      </c>
      <c r="C59" t="s">
        <v>37</v>
      </c>
    </row>
    <row r="60" spans="1:34" x14ac:dyDescent="0.25">
      <c r="A60" t="s">
        <v>8</v>
      </c>
    </row>
    <row r="61" spans="1:34" x14ac:dyDescent="0.25">
      <c r="A61" s="1">
        <v>43101</v>
      </c>
      <c r="B61" s="2">
        <f>B35+S35</f>
        <v>553521.71991951158</v>
      </c>
      <c r="C61">
        <f t="shared" ref="C61:C82" si="48">(AH7*AH35)^0.5</f>
        <v>1</v>
      </c>
    </row>
    <row r="62" spans="1:34" x14ac:dyDescent="0.25">
      <c r="A62" s="1">
        <v>43132</v>
      </c>
      <c r="B62" s="2">
        <f t="shared" ref="B62:B82" si="49">B36+S36</f>
        <v>582838.19550553337</v>
      </c>
      <c r="C62">
        <f t="shared" si="48"/>
        <v>0.96518526142014405</v>
      </c>
    </row>
    <row r="63" spans="1:34" x14ac:dyDescent="0.25">
      <c r="A63" s="1">
        <v>43160</v>
      </c>
      <c r="B63" s="2">
        <f t="shared" si="49"/>
        <v>624829.25425177347</v>
      </c>
      <c r="C63">
        <f t="shared" si="48"/>
        <v>0.98241767352874376</v>
      </c>
    </row>
    <row r="64" spans="1:34" x14ac:dyDescent="0.25">
      <c r="A64" s="1">
        <v>43191</v>
      </c>
      <c r="B64" s="2">
        <f t="shared" si="49"/>
        <v>640181.8191244558</v>
      </c>
      <c r="C64">
        <f t="shared" si="48"/>
        <v>0.95225606275327956</v>
      </c>
    </row>
    <row r="65" spans="1:3" x14ac:dyDescent="0.25">
      <c r="A65" s="1">
        <v>43221</v>
      </c>
      <c r="B65" s="2">
        <f t="shared" si="49"/>
        <v>630658.49639352248</v>
      </c>
      <c r="C65">
        <f t="shared" si="48"/>
        <v>0.9494114931501163</v>
      </c>
    </row>
    <row r="66" spans="1:3" x14ac:dyDescent="0.25">
      <c r="A66" s="1">
        <v>43252</v>
      </c>
      <c r="B66" s="2">
        <f t="shared" si="49"/>
        <v>692711.77617601189</v>
      </c>
      <c r="C66">
        <f t="shared" si="48"/>
        <v>0.96794417179417169</v>
      </c>
    </row>
    <row r="67" spans="1:3" x14ac:dyDescent="0.25">
      <c r="A67" s="1">
        <v>43282</v>
      </c>
      <c r="B67" s="2">
        <f t="shared" si="49"/>
        <v>709744.83175699227</v>
      </c>
      <c r="C67">
        <f t="shared" si="48"/>
        <v>0.95505584696810075</v>
      </c>
    </row>
    <row r="68" spans="1:3" x14ac:dyDescent="0.25">
      <c r="A68" s="1">
        <v>43313</v>
      </c>
      <c r="B68" s="2">
        <f t="shared" si="49"/>
        <v>840556.51677335741</v>
      </c>
      <c r="C68">
        <f t="shared" si="48"/>
        <v>0.97476168206597946</v>
      </c>
    </row>
    <row r="69" spans="1:3" x14ac:dyDescent="0.25">
      <c r="A69" s="1">
        <v>43344</v>
      </c>
      <c r="B69" s="2">
        <f t="shared" si="49"/>
        <v>869197.56527125859</v>
      </c>
      <c r="C69">
        <f t="shared" si="48"/>
        <v>1.062106457267445</v>
      </c>
    </row>
    <row r="70" spans="1:3" x14ac:dyDescent="0.25">
      <c r="A70" s="1">
        <v>43374</v>
      </c>
      <c r="B70" s="2">
        <f t="shared" si="49"/>
        <v>900623.54383633158</v>
      </c>
      <c r="C70">
        <f t="shared" si="48"/>
        <v>1.045946147751903</v>
      </c>
    </row>
    <row r="71" spans="1:3" x14ac:dyDescent="0.25">
      <c r="A71" s="1">
        <v>43405</v>
      </c>
      <c r="B71" s="2">
        <f t="shared" si="49"/>
        <v>930222.92990776477</v>
      </c>
      <c r="C71">
        <f t="shared" si="48"/>
        <v>1.0147463942619366</v>
      </c>
    </row>
    <row r="72" spans="1:3" x14ac:dyDescent="0.25">
      <c r="A72" s="1">
        <v>43435</v>
      </c>
      <c r="B72" s="2">
        <f t="shared" si="49"/>
        <v>1033056.0142460339</v>
      </c>
      <c r="C72">
        <f t="shared" si="48"/>
        <v>1.0483541076581335</v>
      </c>
    </row>
    <row r="73" spans="1:3" x14ac:dyDescent="0.25">
      <c r="A73" s="1">
        <v>43466</v>
      </c>
      <c r="B73" s="2">
        <f t="shared" si="49"/>
        <v>1109278.4908980224</v>
      </c>
      <c r="C73">
        <f t="shared" si="48"/>
        <v>1.0699819394268584</v>
      </c>
    </row>
    <row r="74" spans="1:3" x14ac:dyDescent="0.25">
      <c r="A74" s="1">
        <v>43497</v>
      </c>
      <c r="B74" s="2">
        <f t="shared" si="49"/>
        <v>1142904.3767584329</v>
      </c>
      <c r="C74">
        <f t="shared" si="48"/>
        <v>1.0342359375596961</v>
      </c>
    </row>
    <row r="75" spans="1:3" x14ac:dyDescent="0.25">
      <c r="A75" s="1">
        <v>43525</v>
      </c>
      <c r="B75" s="2">
        <f t="shared" si="49"/>
        <v>1121691.8048225928</v>
      </c>
      <c r="C75">
        <f t="shared" si="48"/>
        <v>0.98729393524089448</v>
      </c>
    </row>
    <row r="76" spans="1:3" x14ac:dyDescent="0.25">
      <c r="A76" s="1">
        <v>43556</v>
      </c>
      <c r="B76" s="2">
        <f t="shared" si="49"/>
        <v>1178573.8013905869</v>
      </c>
      <c r="C76">
        <f t="shared" si="48"/>
        <v>0.99669052737827846</v>
      </c>
    </row>
    <row r="77" spans="1:3" x14ac:dyDescent="0.25">
      <c r="A77" s="1">
        <v>43586</v>
      </c>
      <c r="B77" s="2">
        <f t="shared" si="49"/>
        <v>1271821.3980020392</v>
      </c>
      <c r="C77">
        <f t="shared" si="48"/>
        <v>1.0118622071261887</v>
      </c>
    </row>
    <row r="78" spans="1:3" x14ac:dyDescent="0.25">
      <c r="A78" s="1">
        <v>43617</v>
      </c>
      <c r="B78" s="2">
        <f t="shared" si="49"/>
        <v>1359166.0668698081</v>
      </c>
      <c r="C78">
        <f t="shared" si="48"/>
        <v>1.0420348090777898</v>
      </c>
    </row>
    <row r="79" spans="1:3" x14ac:dyDescent="0.25">
      <c r="A79" s="1">
        <v>43647</v>
      </c>
      <c r="B79" s="2">
        <f t="shared" si="49"/>
        <v>1457174.4713357124</v>
      </c>
      <c r="C79">
        <f t="shared" si="48"/>
        <v>1.0713997462933653</v>
      </c>
    </row>
    <row r="80" spans="1:3" x14ac:dyDescent="0.25">
      <c r="A80" s="1">
        <v>43678</v>
      </c>
      <c r="B80" s="2">
        <f t="shared" si="49"/>
        <v>1518327.3934676475</v>
      </c>
      <c r="C80">
        <f t="shared" si="48"/>
        <v>1.1194822776581632</v>
      </c>
    </row>
    <row r="81" spans="1:3" x14ac:dyDescent="0.25">
      <c r="A81" s="1">
        <v>43709</v>
      </c>
      <c r="B81" s="2">
        <f t="shared" si="49"/>
        <v>1401839.0177901313</v>
      </c>
      <c r="C81">
        <f t="shared" si="48"/>
        <v>1.1041727630562537</v>
      </c>
    </row>
    <row r="82" spans="1:3" x14ac:dyDescent="0.25">
      <c r="A82" s="1">
        <v>43739</v>
      </c>
      <c r="B82" s="2">
        <f t="shared" si="49"/>
        <v>1577257.4872579488</v>
      </c>
      <c r="C82">
        <f t="shared" si="48"/>
        <v>1.1435088174008814</v>
      </c>
    </row>
    <row r="86" spans="1:3" x14ac:dyDescent="0.25">
      <c r="C86" s="2"/>
    </row>
    <row r="87" spans="1:3" x14ac:dyDescent="0.25">
      <c r="C87" s="2"/>
    </row>
    <row r="88" spans="1:3" x14ac:dyDescent="0.25">
      <c r="C88" s="2"/>
    </row>
    <row r="89" spans="1:3" x14ac:dyDescent="0.25">
      <c r="C89" s="2"/>
    </row>
    <row r="90" spans="1:3" x14ac:dyDescent="0.25">
      <c r="C90" s="2"/>
    </row>
    <row r="91" spans="1:3" x14ac:dyDescent="0.25">
      <c r="C91" s="2"/>
    </row>
    <row r="92" spans="1:3" x14ac:dyDescent="0.25">
      <c r="C92" s="2"/>
    </row>
    <row r="93" spans="1:3" x14ac:dyDescent="0.25">
      <c r="C93" s="2"/>
    </row>
    <row r="94" spans="1:3" x14ac:dyDescent="0.25">
      <c r="C94" s="2"/>
    </row>
    <row r="95" spans="1:3" x14ac:dyDescent="0.25">
      <c r="C95" s="2"/>
    </row>
    <row r="96" spans="1:3" x14ac:dyDescent="0.25">
      <c r="C96" s="2"/>
    </row>
    <row r="97" spans="3:3" x14ac:dyDescent="0.25">
      <c r="C97" s="2"/>
    </row>
    <row r="98" spans="3:3" x14ac:dyDescent="0.25">
      <c r="C98" s="2"/>
    </row>
    <row r="99" spans="3:3" x14ac:dyDescent="0.25">
      <c r="C99" s="2"/>
    </row>
    <row r="100" spans="3:3" x14ac:dyDescent="0.25">
      <c r="C100" s="2"/>
    </row>
    <row r="101" spans="3:3" x14ac:dyDescent="0.25">
      <c r="C101" s="2"/>
    </row>
    <row r="102" spans="3:3" x14ac:dyDescent="0.25">
      <c r="C102" s="2"/>
    </row>
    <row r="103" spans="3:3" x14ac:dyDescent="0.25">
      <c r="C103" s="2"/>
    </row>
    <row r="104" spans="3:3" x14ac:dyDescent="0.25">
      <c r="C104" s="2"/>
    </row>
    <row r="105" spans="3:3" x14ac:dyDescent="0.25">
      <c r="C105" s="2"/>
    </row>
    <row r="106" spans="3:3" x14ac:dyDescent="0.25">
      <c r="C106" s="2"/>
    </row>
    <row r="107" spans="3:3" x14ac:dyDescent="0.25">
      <c r="C10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Note</vt:lpstr>
      <vt:lpstr>Borjomi_firm1</vt:lpstr>
      <vt:lpstr>Borjomi_firm2</vt:lpstr>
      <vt:lpstr>Borjomi</vt:lpstr>
      <vt:lpstr>Wine_firm1</vt:lpstr>
      <vt:lpstr>Wine_firm2</vt:lpstr>
      <vt:lpstr>Wine</vt:lpstr>
      <vt:lpstr>Section Price</vt:lpstr>
    </vt:vector>
  </TitlesOfParts>
  <Company>Danmarks Statistik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Dawit Sisay Temere</dc:creator>
  <cp:lastModifiedBy>Steen Bielefeldt Pedersen</cp:lastModifiedBy>
  <dcterms:created xsi:type="dcterms:W3CDTF">2019-12-02T12:07:52Z</dcterms:created>
  <dcterms:modified xsi:type="dcterms:W3CDTF">2021-03-29T11:16:45Z</dcterms:modified>
</cp:coreProperties>
</file>